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1 Presupuesto Aprobado" sheetId="1" r:id="rId1"/>
    <sheet name="Hoja2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G13" i="5"/>
  <c r="D19" i="5"/>
  <c r="D21" i="5" s="1"/>
  <c r="D18" i="1"/>
  <c r="D12" i="1"/>
  <c r="D14" i="5"/>
  <c r="D9" i="5"/>
  <c r="D5" i="5"/>
  <c r="C18" i="1" l="1"/>
  <c r="C28" i="1"/>
  <c r="C12" i="1"/>
  <c r="C33" i="5"/>
  <c r="C26" i="5"/>
  <c r="C19" i="5"/>
  <c r="C14" i="5"/>
  <c r="C5" i="5" l="1"/>
  <c r="C9" i="5"/>
  <c r="C37" i="5" s="1"/>
  <c r="C38" i="1" l="1"/>
  <c r="C85" i="1" s="1"/>
</calcChain>
</file>

<file path=xl/sharedStrings.xml><?xml version="1.0" encoding="utf-8"?>
<sst xmlns="http://schemas.openxmlformats.org/spreadsheetml/2006/main" count="222" uniqueCount="98">
  <si>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</si>
  <si>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</si>
  <si>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</si>
  <si>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</si>
  <si>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</si>
  <si>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</si>
  <si>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</si>
  <si>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</si>
  <si>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</si>
  <si>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</si>
  <si>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</si>
  <si>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</si>
  <si>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</si>
  <si>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</si>
  <si>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</si>
  <si>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</si>
  <si>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</si>
  <si>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</si>
  <si>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</si>
  <si>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</si>
  <si>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</si>
  <si>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</si>
  <si>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</si>
  <si>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</si>
  <si>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</si>
  <si>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</si>
  <si>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</si>
  <si>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</si>
  <si>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</si>
  <si>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</si>
  <si>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</si>
  <si>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</si>
  <si>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</si>
  <si>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</si>
  <si>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</si>
  <si>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</si>
  <si>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</si>
  <si>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</si>
  <si>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</si>
  <si>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</si>
  <si>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</si>
  <si>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</si>
  <si>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</si>
  <si>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</si>
  <si>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</si>
  <si>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</si>
  <si>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</si>
  <si>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</si>
  <si>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</si>
  <si>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</si>
  <si>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</si>
  <si>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</si>
  <si>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</si>
  <si>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</si>
  <si>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</si>
  <si>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</si>
  <si>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</si>
  <si>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</si>
  <si>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</si>
  <si>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</si>
  <si>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</si>
  <si>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</si>
  <si>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</si>
  <si>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</si>
  <si>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</si>
  <si>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</si>
  <si>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</si>
  <si>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</si>
  <si>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</si>
  <si>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</si>
  <si>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</si>
  <si>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</si>
  <si>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</si>
  <si>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</si>
  <si>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</si>
  <si>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</si>
  <si>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</si>
  <si>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</si>
  <si>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</si>
  <si>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</si>
  <si>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</si>
  <si>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</si>
  <si>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</si>
  <si>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DEFENSA</t>
  </si>
  <si>
    <t>INSTITUTO DE SEGURIDAD SOCIAL DE LAS FUERZAS ARMADAS ISFFAA</t>
  </si>
  <si>
    <t xml:space="preserve">        Sub Directora de Presupuesto                                                                                                                                                                                Director Financiero</t>
  </si>
  <si>
    <t xml:space="preserve">                      Preparado                                                                                                                                                                                                                Autorizado</t>
  </si>
  <si>
    <t>-</t>
  </si>
  <si>
    <t>2.1.1</t>
  </si>
  <si>
    <t>2.1.5</t>
  </si>
  <si>
    <t>2.1.3</t>
  </si>
  <si>
    <t>2.2.6</t>
  </si>
  <si>
    <t>2.3.1</t>
  </si>
  <si>
    <t>2.3.3</t>
  </si>
  <si>
    <t>2.3.7</t>
  </si>
  <si>
    <t>2.3.9</t>
  </si>
  <si>
    <t xml:space="preserve">       Licda. JADE J. PEREZ MARTINEZ                                                                                                                                                              NESTOR I ACOSTA DOMINICI</t>
  </si>
  <si>
    <t xml:space="preserve">               Mayor Contadora, ERD                                                                                                                                                                                Coronel Piloto, FARD, (MA)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</si>
</sst>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3" fontId="3" fillId="2" borderId="2" xfId="1" applyFont="1" applyFill="1" applyBorder="1"/>
    <xf numFmtId="4" fontId="0" fillId="0" borderId="0" xfId="0" applyNumberFormat="1" applyFont="1"/>
    <xf numFmtId="4" fontId="8" fillId="0" borderId="0" xfId="0" applyNumberFormat="1" applyFont="1"/>
    <xf numFmtId="43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781052</xdr:colOff>
      <xdr:row>2</xdr:row>
      <xdr:rowOff>171450</xdr:rowOff>
    </xdr:from>
    <xdr:to>
      <xdr:col>3</xdr:col>
      <xdr:colOff>1028701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9363077" y="552450"/>
          <a:ext cx="1419224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628650</xdr:colOff>
      <xdr:row>2</xdr:row>
      <xdr:rowOff>161925</xdr:rowOff>
    </xdr:from>
    <xdr:to>
      <xdr:col>1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2</xdr:col>
      <xdr:colOff>1028701</xdr:colOff>
      <xdr:row>2</xdr:row>
      <xdr:rowOff>238125</xdr:rowOff>
    </xdr:from>
    <xdr:to>
      <xdr:col>3</xdr:col>
      <xdr:colOff>514350</xdr:colOff>
      <xdr:row>4</xdr:row>
      <xdr:rowOff>150935</xdr:rowOff>
    </xdr:to>
    <xdr:pic>
      <xdr:nvPicPr>
        <xdr:cNvPr id="6" name="5 Imagen" descr="C:\Users\pacheco\Desktop\General SHARP JIMENEZ, FARD. 2020\logo-issffa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6" y="619125"/>
          <a:ext cx="781049" cy="54146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104775</xdr:rowOff>
    </xdr:to>
    <xdr:sp macro="" textlink="">
      <xdr:nvSpPr>
        <xdr:cNvPr id="1025" name="AutoShape 1" descr="Ministerio de Defensa (República Dominicana) - Wikipedia, la enciclopedia  libre"/>
        <xdr:cNvSpPr>
          <a:spLocks noChangeAspect="1" noChangeArrowheads="1"/>
        </xdr:cNvSpPr>
      </xdr:nvSpPr>
      <xdr:spPr bwMode="auto">
        <a:xfrm>
          <a:off x="10868025" y="100965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1</xdr:col>
      <xdr:colOff>28574</xdr:colOff>
      <xdr:row>2</xdr:row>
      <xdr:rowOff>133350</xdr:rowOff>
    </xdr:from>
    <xdr:to>
      <xdr:col>1</xdr:col>
      <xdr:colOff>1485899</xdr:colOff>
      <xdr:row>5</xdr:row>
      <xdr:rowOff>0</xdr:rowOff>
    </xdr:to>
    <xdr:pic>
      <xdr:nvPicPr>
        <xdr:cNvPr id="7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4" y="514350"/>
          <a:ext cx="14573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1"/>
  <sheetViews>
    <sheetView showGridLines="0" tabSelected="1" zoomScale="115" zoomScaleNormal="115" workbookViewId="0">
      <selection activeCell="B84" sqref="B84"/>
    </sheetView>
  </sheetViews>
  <sheetFormatPr baseColWidth="10" defaultColWidth="11.42578125" defaultRowHeight="15" x14ac:dyDescent="0.25"/>
  <cols>
    <col min="1" max="1" width="8" customWidth="1"/>
    <col min="2" max="2" width="105.85546875" customWidth="1"/>
    <col min="3" max="3" width="19.42578125" customWidth="1"/>
    <col min="4" max="4" width="18.85546875" customWidth="1"/>
    <col min="5" max="5" width="16.140625" bestFit="1" customWidth="1"/>
  </cols>
  <sheetData>
    <row r="3" spans="1:8" ht="28.5" customHeight="1" x14ac:dyDescent="0.25">
      <c r="B3" s="27" t="s">
        <v>83</v>
      </c>
      <c r="C3" s="28"/>
      <c r="D3" s="28"/>
      <c r="E3" s="6"/>
      <c r="F3" s="6"/>
      <c r="G3" s="6"/>
      <c r="H3" s="6"/>
    </row>
    <row r="4" spans="1:8" ht="21" customHeight="1" x14ac:dyDescent="0.25">
      <c r="B4" s="25" t="s">
        <v>84</v>
      </c>
      <c r="C4" s="26"/>
      <c r="D4" s="26"/>
      <c r="E4" s="7"/>
      <c r="F4" s="7"/>
      <c r="G4" s="7"/>
      <c r="H4" s="7"/>
    </row>
    <row r="5" spans="1:8" ht="15.75" x14ac:dyDescent="0.25">
      <c r="B5" s="34">
        <v>2025</v>
      </c>
      <c r="C5" s="35"/>
      <c r="D5" s="35"/>
      <c r="E5" s="8"/>
      <c r="F5" s="8"/>
      <c r="G5" s="8"/>
      <c r="H5" s="8"/>
    </row>
    <row r="6" spans="1:8" ht="15.75" customHeight="1" x14ac:dyDescent="0.25">
      <c r="B6" s="29" t="s">
        <v>76</v>
      </c>
      <c r="C6" s="30"/>
      <c r="D6" s="30"/>
      <c r="E6" s="9"/>
      <c r="F6" s="9"/>
      <c r="G6" s="9"/>
      <c r="H6" s="9"/>
    </row>
    <row r="7" spans="1:8" ht="15.75" customHeight="1" x14ac:dyDescent="0.25">
      <c r="A7" s="10"/>
      <c r="B7" s="29" t="s">
        <v>77</v>
      </c>
      <c r="C7" s="30"/>
      <c r="D7" s="30"/>
      <c r="E7" s="9"/>
      <c r="F7" s="9"/>
      <c r="G7" s="9"/>
      <c r="H7" s="9"/>
    </row>
    <row r="9" spans="1:8" ht="15" customHeight="1" x14ac:dyDescent="0.25">
      <c r="B9" s="31" t="s">
        <v>66</v>
      </c>
      <c r="C9" s="32" t="s">
        <v>79</v>
      </c>
      <c r="D9" s="32" t="s">
        <v>78</v>
      </c>
    </row>
    <row r="10" spans="1:8" ht="23.25" customHeight="1" x14ac:dyDescent="0.25">
      <c r="B10" s="31"/>
      <c r="C10" s="33"/>
      <c r="D10" s="33"/>
    </row>
    <row r="11" spans="1:8" x14ac:dyDescent="0.25">
      <c r="B11" s="1" t="s">
        <v>0</v>
      </c>
      <c r="C11" s="2"/>
      <c r="D11" s="2"/>
    </row>
    <row r="12" spans="1:8" x14ac:dyDescent="0.25">
      <c r="B12" s="3" t="s">
        <v>1</v>
      </c>
      <c r="C12" s="17">
        <f>+C13+C16+C17</f>
        <v>68713726</v>
      </c>
      <c r="D12" s="17">
        <f>+D13+D16+D17</f>
        <v>12943553</v>
      </c>
    </row>
    <row r="13" spans="1:8" x14ac:dyDescent="0.25">
      <c r="B13" s="4" t="s">
        <v>2</v>
      </c>
      <c r="C13" s="18">
        <v>61976672</v>
      </c>
      <c r="D13" s="18">
        <v>11270844</v>
      </c>
    </row>
    <row r="14" spans="1:8" x14ac:dyDescent="0.25">
      <c r="B14" s="4" t="s">
        <v>3</v>
      </c>
      <c r="C14" s="19" t="s">
        <v>87</v>
      </c>
      <c r="D14" s="19" t="s">
        <v>87</v>
      </c>
    </row>
    <row r="15" spans="1:8" x14ac:dyDescent="0.25">
      <c r="B15" s="4" t="s">
        <v>4</v>
      </c>
      <c r="C15" s="19" t="s">
        <v>87</v>
      </c>
      <c r="D15" s="19" t="s">
        <v>87</v>
      </c>
    </row>
    <row r="16" spans="1:8" x14ac:dyDescent="0.25">
      <c r="B16" s="4" t="s">
        <v>5</v>
      </c>
      <c r="C16" s="18">
        <v>5082201</v>
      </c>
      <c r="D16" s="18">
        <v>1024947</v>
      </c>
    </row>
    <row r="17" spans="2:4" x14ac:dyDescent="0.25">
      <c r="B17" s="4" t="s">
        <v>6</v>
      </c>
      <c r="C17" s="22">
        <v>1654853</v>
      </c>
      <c r="D17" s="18">
        <v>647762</v>
      </c>
    </row>
    <row r="18" spans="2:4" x14ac:dyDescent="0.25">
      <c r="B18" s="3" t="s">
        <v>7</v>
      </c>
      <c r="C18" s="17">
        <f>+C19+C24</f>
        <v>6626165</v>
      </c>
      <c r="D18" s="17">
        <f>+D19+D24</f>
        <v>1507500</v>
      </c>
    </row>
    <row r="19" spans="2:4" x14ac:dyDescent="0.25">
      <c r="B19" s="4" t="s">
        <v>8</v>
      </c>
      <c r="C19" s="18">
        <v>5040000</v>
      </c>
      <c r="D19" s="18">
        <v>650000</v>
      </c>
    </row>
    <row r="20" spans="2:4" x14ac:dyDescent="0.25">
      <c r="B20" s="4" t="s">
        <v>9</v>
      </c>
      <c r="C20" s="19" t="s">
        <v>87</v>
      </c>
      <c r="D20" s="19" t="s">
        <v>87</v>
      </c>
    </row>
    <row r="21" spans="2:4" x14ac:dyDescent="0.25">
      <c r="B21" s="4" t="s">
        <v>10</v>
      </c>
      <c r="C21" s="19" t="s">
        <v>87</v>
      </c>
      <c r="D21" s="19" t="s">
        <v>87</v>
      </c>
    </row>
    <row r="22" spans="2:4" x14ac:dyDescent="0.25">
      <c r="B22" s="4" t="s">
        <v>11</v>
      </c>
      <c r="C22" s="19" t="s">
        <v>87</v>
      </c>
      <c r="D22" s="19" t="s">
        <v>87</v>
      </c>
    </row>
    <row r="23" spans="2:4" x14ac:dyDescent="0.25">
      <c r="B23" s="4" t="s">
        <v>12</v>
      </c>
      <c r="C23" s="19" t="s">
        <v>87</v>
      </c>
      <c r="D23" s="19" t="s">
        <v>87</v>
      </c>
    </row>
    <row r="24" spans="2:4" x14ac:dyDescent="0.25">
      <c r="B24" s="4" t="s">
        <v>13</v>
      </c>
      <c r="C24" s="22">
        <v>1586165</v>
      </c>
      <c r="D24" s="18">
        <v>857500</v>
      </c>
    </row>
    <row r="25" spans="2:4" x14ac:dyDescent="0.25">
      <c r="B25" s="4" t="s">
        <v>14</v>
      </c>
      <c r="C25" s="19" t="s">
        <v>87</v>
      </c>
      <c r="D25" s="19" t="s">
        <v>87</v>
      </c>
    </row>
    <row r="26" spans="2:4" x14ac:dyDescent="0.25">
      <c r="B26" s="4" t="s">
        <v>15</v>
      </c>
      <c r="C26" s="19" t="s">
        <v>87</v>
      </c>
      <c r="D26" s="19" t="s">
        <v>87</v>
      </c>
    </row>
    <row r="27" spans="2:4" x14ac:dyDescent="0.25">
      <c r="B27" s="4" t="s">
        <v>16</v>
      </c>
      <c r="C27" s="19" t="s">
        <v>87</v>
      </c>
      <c r="D27" s="19" t="s">
        <v>87</v>
      </c>
    </row>
    <row r="28" spans="2:4" x14ac:dyDescent="0.25">
      <c r="B28" s="3" t="s">
        <v>17</v>
      </c>
      <c r="C28" s="17">
        <f>+C29+C31+C35+C37</f>
        <v>17863000</v>
      </c>
      <c r="D28" s="19" t="s">
        <v>87</v>
      </c>
    </row>
    <row r="29" spans="2:4" x14ac:dyDescent="0.25">
      <c r="B29" s="4" t="s">
        <v>18</v>
      </c>
      <c r="C29" s="18">
        <v>9120000</v>
      </c>
      <c r="D29" s="19" t="s">
        <v>87</v>
      </c>
    </row>
    <row r="30" spans="2:4" x14ac:dyDescent="0.25">
      <c r="B30" s="4" t="s">
        <v>19</v>
      </c>
      <c r="C30" s="19" t="s">
        <v>87</v>
      </c>
      <c r="D30" s="19" t="s">
        <v>87</v>
      </c>
    </row>
    <row r="31" spans="2:4" x14ac:dyDescent="0.25">
      <c r="B31" s="4" t="s">
        <v>20</v>
      </c>
      <c r="C31" s="18">
        <v>1205000</v>
      </c>
      <c r="D31" s="19" t="s">
        <v>87</v>
      </c>
    </row>
    <row r="32" spans="2:4" x14ac:dyDescent="0.25">
      <c r="B32" s="4" t="s">
        <v>21</v>
      </c>
      <c r="C32" s="19" t="s">
        <v>87</v>
      </c>
      <c r="D32" s="19" t="s">
        <v>87</v>
      </c>
    </row>
    <row r="33" spans="2:4" x14ac:dyDescent="0.25">
      <c r="B33" s="4" t="s">
        <v>22</v>
      </c>
      <c r="C33" s="19" t="s">
        <v>87</v>
      </c>
      <c r="D33" s="19" t="s">
        <v>87</v>
      </c>
    </row>
    <row r="34" spans="2:4" x14ac:dyDescent="0.25">
      <c r="B34" s="4" t="s">
        <v>23</v>
      </c>
      <c r="C34" s="20" t="s">
        <v>87</v>
      </c>
      <c r="D34" s="19" t="s">
        <v>87</v>
      </c>
    </row>
    <row r="35" spans="2:4" x14ac:dyDescent="0.25">
      <c r="B35" s="4" t="s">
        <v>24</v>
      </c>
      <c r="C35" s="18">
        <v>5538000</v>
      </c>
      <c r="D35" s="19" t="s">
        <v>87</v>
      </c>
    </row>
    <row r="36" spans="2:4" x14ac:dyDescent="0.25">
      <c r="B36" s="4" t="s">
        <v>25</v>
      </c>
      <c r="C36" s="20" t="s">
        <v>87</v>
      </c>
      <c r="D36" s="19" t="s">
        <v>87</v>
      </c>
    </row>
    <row r="37" spans="2:4" x14ac:dyDescent="0.25">
      <c r="B37" s="4" t="s">
        <v>26</v>
      </c>
      <c r="C37" s="18">
        <v>2000000</v>
      </c>
      <c r="D37" s="19" t="s">
        <v>87</v>
      </c>
    </row>
    <row r="38" spans="2:4" x14ac:dyDescent="0.25">
      <c r="B38" s="3" t="s">
        <v>27</v>
      </c>
      <c r="C38" s="17">
        <f>+C39</f>
        <v>13000000</v>
      </c>
      <c r="D38" s="19" t="s">
        <v>87</v>
      </c>
    </row>
    <row r="39" spans="2:4" x14ac:dyDescent="0.25">
      <c r="B39" s="4" t="s">
        <v>28</v>
      </c>
      <c r="C39" s="18">
        <v>13000000</v>
      </c>
      <c r="D39" s="19" t="s">
        <v>87</v>
      </c>
    </row>
    <row r="40" spans="2:4" x14ac:dyDescent="0.25">
      <c r="B40" s="4" t="s">
        <v>29</v>
      </c>
      <c r="C40" s="19" t="s">
        <v>87</v>
      </c>
      <c r="D40" s="19" t="s">
        <v>87</v>
      </c>
    </row>
    <row r="41" spans="2:4" x14ac:dyDescent="0.25">
      <c r="B41" s="4" t="s">
        <v>30</v>
      </c>
      <c r="C41" s="19" t="s">
        <v>87</v>
      </c>
      <c r="D41" s="19" t="s">
        <v>87</v>
      </c>
    </row>
    <row r="42" spans="2:4" x14ac:dyDescent="0.25">
      <c r="B42" s="4" t="s">
        <v>31</v>
      </c>
      <c r="C42" s="19" t="s">
        <v>87</v>
      </c>
      <c r="D42" s="19" t="s">
        <v>87</v>
      </c>
    </row>
    <row r="43" spans="2:4" x14ac:dyDescent="0.25">
      <c r="B43" s="4" t="s">
        <v>32</v>
      </c>
      <c r="C43" s="19" t="s">
        <v>87</v>
      </c>
      <c r="D43" s="19" t="s">
        <v>87</v>
      </c>
    </row>
    <row r="44" spans="2:4" x14ac:dyDescent="0.25">
      <c r="B44" s="4" t="s">
        <v>33</v>
      </c>
      <c r="C44" s="19" t="s">
        <v>87</v>
      </c>
      <c r="D44" s="19" t="s">
        <v>87</v>
      </c>
    </row>
    <row r="45" spans="2:4" x14ac:dyDescent="0.25">
      <c r="B45" s="4" t="s">
        <v>34</v>
      </c>
      <c r="C45" s="19" t="s">
        <v>87</v>
      </c>
      <c r="D45" s="19" t="s">
        <v>87</v>
      </c>
    </row>
    <row r="46" spans="2:4" x14ac:dyDescent="0.25">
      <c r="B46" s="4" t="s">
        <v>35</v>
      </c>
      <c r="C46" s="19" t="s">
        <v>87</v>
      </c>
      <c r="D46" s="19" t="s">
        <v>87</v>
      </c>
    </row>
    <row r="47" spans="2:4" x14ac:dyDescent="0.25">
      <c r="B47" s="3" t="s">
        <v>36</v>
      </c>
      <c r="C47" s="19" t="s">
        <v>87</v>
      </c>
      <c r="D47" s="19" t="s">
        <v>87</v>
      </c>
    </row>
    <row r="48" spans="2:4" x14ac:dyDescent="0.25">
      <c r="B48" s="4" t="s">
        <v>37</v>
      </c>
      <c r="C48" s="19" t="s">
        <v>87</v>
      </c>
      <c r="D48" s="19" t="s">
        <v>87</v>
      </c>
    </row>
    <row r="49" spans="2:4" x14ac:dyDescent="0.25">
      <c r="B49" s="4" t="s">
        <v>38</v>
      </c>
      <c r="C49" s="19" t="s">
        <v>87</v>
      </c>
      <c r="D49" s="19" t="s">
        <v>87</v>
      </c>
    </row>
    <row r="50" spans="2:4" x14ac:dyDescent="0.25">
      <c r="B50" s="4" t="s">
        <v>39</v>
      </c>
      <c r="C50" s="19" t="s">
        <v>87</v>
      </c>
      <c r="D50" s="19" t="s">
        <v>87</v>
      </c>
    </row>
    <row r="51" spans="2:4" x14ac:dyDescent="0.25">
      <c r="B51" s="4" t="s">
        <v>40</v>
      </c>
      <c r="C51" s="19" t="s">
        <v>87</v>
      </c>
      <c r="D51" s="19" t="s">
        <v>87</v>
      </c>
    </row>
    <row r="52" spans="2:4" x14ac:dyDescent="0.25">
      <c r="B52" s="4" t="s">
        <v>41</v>
      </c>
      <c r="C52" s="19" t="s">
        <v>87</v>
      </c>
      <c r="D52" s="19" t="s">
        <v>87</v>
      </c>
    </row>
    <row r="53" spans="2:4" x14ac:dyDescent="0.25">
      <c r="B53" s="4" t="s">
        <v>42</v>
      </c>
      <c r="C53" s="19" t="s">
        <v>87</v>
      </c>
      <c r="D53" s="19" t="s">
        <v>87</v>
      </c>
    </row>
    <row r="54" spans="2:4" x14ac:dyDescent="0.25">
      <c r="B54" s="3" t="s">
        <v>43</v>
      </c>
      <c r="C54" s="19" t="s">
        <v>87</v>
      </c>
      <c r="D54" s="19" t="s">
        <v>87</v>
      </c>
    </row>
    <row r="55" spans="2:4" x14ac:dyDescent="0.25">
      <c r="B55" s="4" t="s">
        <v>44</v>
      </c>
      <c r="C55" s="19" t="s">
        <v>87</v>
      </c>
      <c r="D55" s="19" t="s">
        <v>87</v>
      </c>
    </row>
    <row r="56" spans="2:4" x14ac:dyDescent="0.25">
      <c r="B56" s="4" t="s">
        <v>45</v>
      </c>
      <c r="C56" s="19" t="s">
        <v>87</v>
      </c>
      <c r="D56" s="19" t="s">
        <v>87</v>
      </c>
    </row>
    <row r="57" spans="2:4" x14ac:dyDescent="0.25">
      <c r="B57" s="4" t="s">
        <v>46</v>
      </c>
      <c r="C57" s="19" t="s">
        <v>87</v>
      </c>
      <c r="D57" s="19" t="s">
        <v>87</v>
      </c>
    </row>
    <row r="58" spans="2:4" x14ac:dyDescent="0.25">
      <c r="B58" s="4" t="s">
        <v>47</v>
      </c>
      <c r="C58" s="19" t="s">
        <v>87</v>
      </c>
      <c r="D58" s="19" t="s">
        <v>87</v>
      </c>
    </row>
    <row r="59" spans="2:4" x14ac:dyDescent="0.25">
      <c r="B59" s="4" t="s">
        <v>48</v>
      </c>
      <c r="C59" s="19" t="s">
        <v>87</v>
      </c>
      <c r="D59" s="19" t="s">
        <v>87</v>
      </c>
    </row>
    <row r="60" spans="2:4" x14ac:dyDescent="0.25">
      <c r="B60" s="4" t="s">
        <v>49</v>
      </c>
      <c r="C60" s="19" t="s">
        <v>87</v>
      </c>
      <c r="D60" s="19" t="s">
        <v>87</v>
      </c>
    </row>
    <row r="61" spans="2:4" x14ac:dyDescent="0.25">
      <c r="B61" s="4" t="s">
        <v>50</v>
      </c>
      <c r="C61" s="19" t="s">
        <v>87</v>
      </c>
      <c r="D61" s="19" t="s">
        <v>87</v>
      </c>
    </row>
    <row r="62" spans="2:4" x14ac:dyDescent="0.25">
      <c r="B62" s="4" t="s">
        <v>51</v>
      </c>
      <c r="C62" s="19" t="s">
        <v>87</v>
      </c>
      <c r="D62" s="19" t="s">
        <v>87</v>
      </c>
    </row>
    <row r="63" spans="2:4" x14ac:dyDescent="0.25">
      <c r="B63" s="4" t="s">
        <v>52</v>
      </c>
      <c r="C63" s="19" t="s">
        <v>87</v>
      </c>
      <c r="D63" s="19" t="s">
        <v>87</v>
      </c>
    </row>
    <row r="64" spans="2:4" x14ac:dyDescent="0.25">
      <c r="B64" s="3" t="s">
        <v>53</v>
      </c>
      <c r="C64" s="19" t="s">
        <v>87</v>
      </c>
      <c r="D64" s="19" t="s">
        <v>87</v>
      </c>
    </row>
    <row r="65" spans="2:4" x14ac:dyDescent="0.25">
      <c r="B65" s="4" t="s">
        <v>54</v>
      </c>
      <c r="C65" s="19" t="s">
        <v>87</v>
      </c>
      <c r="D65" s="19" t="s">
        <v>87</v>
      </c>
    </row>
    <row r="66" spans="2:4" x14ac:dyDescent="0.25">
      <c r="B66" s="4" t="s">
        <v>55</v>
      </c>
      <c r="C66" s="19" t="s">
        <v>87</v>
      </c>
      <c r="D66" s="19" t="s">
        <v>87</v>
      </c>
    </row>
    <row r="67" spans="2:4" x14ac:dyDescent="0.25">
      <c r="B67" s="4" t="s">
        <v>56</v>
      </c>
      <c r="C67" s="19" t="s">
        <v>87</v>
      </c>
      <c r="D67" s="19" t="s">
        <v>87</v>
      </c>
    </row>
    <row r="68" spans="2:4" x14ac:dyDescent="0.25">
      <c r="B68" s="4" t="s">
        <v>57</v>
      </c>
      <c r="C68" s="19" t="s">
        <v>87</v>
      </c>
      <c r="D68" s="19" t="s">
        <v>87</v>
      </c>
    </row>
    <row r="69" spans="2:4" x14ac:dyDescent="0.25">
      <c r="B69" s="3" t="s">
        <v>58</v>
      </c>
      <c r="C69" s="19" t="s">
        <v>87</v>
      </c>
      <c r="D69" s="19" t="s">
        <v>87</v>
      </c>
    </row>
    <row r="70" spans="2:4" x14ac:dyDescent="0.25">
      <c r="B70" s="4" t="s">
        <v>59</v>
      </c>
      <c r="C70" s="19" t="s">
        <v>87</v>
      </c>
      <c r="D70" s="19" t="s">
        <v>87</v>
      </c>
    </row>
    <row r="71" spans="2:4" x14ac:dyDescent="0.25">
      <c r="B71" s="4" t="s">
        <v>60</v>
      </c>
      <c r="C71" s="19" t="s">
        <v>87</v>
      </c>
      <c r="D71" s="19" t="s">
        <v>87</v>
      </c>
    </row>
    <row r="72" spans="2:4" x14ac:dyDescent="0.25">
      <c r="B72" s="3" t="s">
        <v>61</v>
      </c>
      <c r="C72" s="19" t="s">
        <v>87</v>
      </c>
      <c r="D72" s="19" t="s">
        <v>87</v>
      </c>
    </row>
    <row r="73" spans="2:4" x14ac:dyDescent="0.25">
      <c r="B73" s="4" t="s">
        <v>62</v>
      </c>
      <c r="C73" s="19" t="s">
        <v>87</v>
      </c>
      <c r="D73" s="19" t="s">
        <v>87</v>
      </c>
    </row>
    <row r="74" spans="2:4" x14ac:dyDescent="0.25">
      <c r="B74" s="4" t="s">
        <v>63</v>
      </c>
      <c r="C74" s="19" t="s">
        <v>87</v>
      </c>
      <c r="D74" s="19" t="s">
        <v>87</v>
      </c>
    </row>
    <row r="75" spans="2:4" x14ac:dyDescent="0.25">
      <c r="B75" s="4" t="s">
        <v>64</v>
      </c>
      <c r="C75" s="19" t="s">
        <v>87</v>
      </c>
      <c r="D75" s="19" t="s">
        <v>87</v>
      </c>
    </row>
    <row r="76" spans="2:4" x14ac:dyDescent="0.25">
      <c r="B76" s="1" t="s">
        <v>67</v>
      </c>
      <c r="C76" s="19" t="s">
        <v>87</v>
      </c>
      <c r="D76" s="19" t="s">
        <v>87</v>
      </c>
    </row>
    <row r="77" spans="2:4" x14ac:dyDescent="0.25">
      <c r="B77" s="3" t="s">
        <v>68</v>
      </c>
      <c r="C77" s="19" t="s">
        <v>87</v>
      </c>
      <c r="D77" s="19" t="s">
        <v>87</v>
      </c>
    </row>
    <row r="78" spans="2:4" x14ac:dyDescent="0.25">
      <c r="B78" s="4" t="s">
        <v>69</v>
      </c>
      <c r="C78" s="19" t="s">
        <v>87</v>
      </c>
      <c r="D78" s="19" t="s">
        <v>87</v>
      </c>
    </row>
    <row r="79" spans="2:4" x14ac:dyDescent="0.25">
      <c r="B79" s="4" t="s">
        <v>70</v>
      </c>
      <c r="C79" s="19" t="s">
        <v>87</v>
      </c>
      <c r="D79" s="19" t="s">
        <v>87</v>
      </c>
    </row>
    <row r="80" spans="2:4" x14ac:dyDescent="0.25">
      <c r="B80" s="3" t="s">
        <v>71</v>
      </c>
      <c r="C80" s="19" t="s">
        <v>87</v>
      </c>
      <c r="D80" s="19" t="s">
        <v>87</v>
      </c>
    </row>
    <row r="81" spans="2:5" x14ac:dyDescent="0.25">
      <c r="B81" s="4" t="s">
        <v>72</v>
      </c>
      <c r="C81" s="19" t="s">
        <v>87</v>
      </c>
      <c r="D81" s="19" t="s">
        <v>87</v>
      </c>
    </row>
    <row r="82" spans="2:5" x14ac:dyDescent="0.25">
      <c r="B82" s="4" t="s">
        <v>73</v>
      </c>
      <c r="C82" s="19" t="s">
        <v>87</v>
      </c>
      <c r="D82" s="19" t="s">
        <v>87</v>
      </c>
    </row>
    <row r="83" spans="2:5" x14ac:dyDescent="0.25">
      <c r="B83" s="3" t="s">
        <v>74</v>
      </c>
      <c r="C83" s="19" t="s">
        <v>87</v>
      </c>
      <c r="D83" s="19" t="s">
        <v>87</v>
      </c>
    </row>
    <row r="84" spans="2:5" x14ac:dyDescent="0.25">
      <c r="B84" s="4" t="s">
        <v>75</v>
      </c>
      <c r="C84" s="19" t="s">
        <v>87</v>
      </c>
      <c r="D84" s="19" t="s">
        <v>87</v>
      </c>
    </row>
    <row r="85" spans="2:5" ht="15.75" thickBot="1" x14ac:dyDescent="0.3">
      <c r="B85" s="5" t="s">
        <v>65</v>
      </c>
      <c r="C85" s="21">
        <f>+C38+C28+C18+C12</f>
        <v>106202891</v>
      </c>
      <c r="D85" s="21">
        <f>+D18+D12</f>
        <v>14451053</v>
      </c>
      <c r="E85" s="24"/>
    </row>
    <row r="86" spans="2:5" ht="26.25" customHeight="1" thickBot="1" x14ac:dyDescent="0.3">
      <c r="B86" s="13" t="s">
        <v>80</v>
      </c>
    </row>
    <row r="87" spans="2:5" ht="33.75" customHeight="1" thickBot="1" x14ac:dyDescent="0.3">
      <c r="B87" s="11" t="s">
        <v>81</v>
      </c>
    </row>
    <row r="88" spans="2:5" ht="45.75" thickBot="1" x14ac:dyDescent="0.3">
      <c r="B88" s="12" t="s">
        <v>82</v>
      </c>
    </row>
    <row r="93" spans="2:5" x14ac:dyDescent="0.25">
      <c r="D93" s="16"/>
    </row>
    <row r="98" spans="1:1" x14ac:dyDescent="0.25">
      <c r="A98" s="15" t="s">
        <v>96</v>
      </c>
    </row>
    <row r="99" spans="1:1" x14ac:dyDescent="0.25">
      <c r="A99" s="14" t="s">
        <v>97</v>
      </c>
    </row>
    <row r="100" spans="1:1" x14ac:dyDescent="0.25">
      <c r="A100" s="14" t="s">
        <v>85</v>
      </c>
    </row>
    <row r="101" spans="1:1" x14ac:dyDescent="0.25">
      <c r="A101" s="14" t="s">
        <v>86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7"/>
  <sheetViews>
    <sheetView zoomScale="115" zoomScaleNormal="115" workbookViewId="0">
      <selection activeCell="F17" sqref="F17"/>
    </sheetView>
  </sheetViews>
  <sheetFormatPr baseColWidth="10" defaultRowHeight="15" x14ac:dyDescent="0.25"/>
  <cols>
    <col min="2" max="2" width="15.28515625" customWidth="1"/>
    <col min="3" max="3" width="22" customWidth="1"/>
    <col min="4" max="4" width="15.85546875" customWidth="1"/>
    <col min="7" max="7" width="13.28515625" customWidth="1"/>
  </cols>
  <sheetData>
    <row r="3" spans="2:7" x14ac:dyDescent="0.25">
      <c r="B3" t="s">
        <v>88</v>
      </c>
      <c r="C3" s="18">
        <v>17888920</v>
      </c>
      <c r="D3" s="18">
        <v>7813764</v>
      </c>
    </row>
    <row r="4" spans="2:7" x14ac:dyDescent="0.25">
      <c r="C4" s="18">
        <v>44087752</v>
      </c>
      <c r="D4" s="18">
        <v>3457080</v>
      </c>
    </row>
    <row r="5" spans="2:7" x14ac:dyDescent="0.25">
      <c r="C5" s="23">
        <f>SUM(C3:C4)</f>
        <v>61976672</v>
      </c>
      <c r="D5" s="17">
        <f>SUM(D3:D4)</f>
        <v>11270844</v>
      </c>
    </row>
    <row r="6" spans="2:7" x14ac:dyDescent="0.25">
      <c r="C6" s="18"/>
    </row>
    <row r="7" spans="2:7" x14ac:dyDescent="0.25">
      <c r="B7" t="s">
        <v>89</v>
      </c>
      <c r="C7" s="18">
        <v>1396913</v>
      </c>
      <c r="D7" s="18">
        <v>553996</v>
      </c>
    </row>
    <row r="8" spans="2:7" x14ac:dyDescent="0.25">
      <c r="C8" s="18">
        <v>257940</v>
      </c>
      <c r="D8" s="18">
        <v>93766</v>
      </c>
    </row>
    <row r="9" spans="2:7" x14ac:dyDescent="0.25">
      <c r="C9" s="23">
        <f>SUM(C7:C8)</f>
        <v>1654853</v>
      </c>
      <c r="D9" s="17">
        <f>SUM(D7:D8)</f>
        <v>647762</v>
      </c>
    </row>
    <row r="12" spans="2:7" x14ac:dyDescent="0.25">
      <c r="B12" t="s">
        <v>90</v>
      </c>
      <c r="C12" s="18">
        <v>3000000</v>
      </c>
    </row>
    <row r="13" spans="2:7" x14ac:dyDescent="0.25">
      <c r="C13" s="18">
        <v>2040000</v>
      </c>
      <c r="D13" s="18">
        <v>650000</v>
      </c>
      <c r="G13" s="18" t="e">
        <f>-E206500000</f>
        <v>#NAME?</v>
      </c>
    </row>
    <row r="14" spans="2:7" x14ac:dyDescent="0.25">
      <c r="C14" s="23">
        <f>SUM(C12:C13)</f>
        <v>5040000</v>
      </c>
      <c r="D14" s="17">
        <f>+D13</f>
        <v>650000</v>
      </c>
    </row>
    <row r="17" spans="2:6" x14ac:dyDescent="0.25">
      <c r="B17" t="s">
        <v>91</v>
      </c>
      <c r="C17" s="18">
        <v>760000</v>
      </c>
      <c r="D17" s="18">
        <v>-320000</v>
      </c>
      <c r="F17" s="18">
        <v>-650000</v>
      </c>
    </row>
    <row r="18" spans="2:6" x14ac:dyDescent="0.25">
      <c r="C18" s="18">
        <v>826165</v>
      </c>
      <c r="D18" s="18">
        <v>-330000</v>
      </c>
    </row>
    <row r="19" spans="2:6" x14ac:dyDescent="0.25">
      <c r="C19" s="23">
        <f>SUM(C17:C18)</f>
        <v>1586165</v>
      </c>
      <c r="D19" s="18">
        <f>SUM(D17:D18)</f>
        <v>-650000</v>
      </c>
    </row>
    <row r="20" spans="2:6" x14ac:dyDescent="0.25">
      <c r="D20" s="18">
        <v>1507500</v>
      </c>
    </row>
    <row r="21" spans="2:6" x14ac:dyDescent="0.25">
      <c r="B21" t="s">
        <v>92</v>
      </c>
      <c r="C21" s="23">
        <v>9120000</v>
      </c>
      <c r="D21" s="18">
        <f>+D19+D20</f>
        <v>857500</v>
      </c>
    </row>
    <row r="22" spans="2:6" x14ac:dyDescent="0.25">
      <c r="B22" s="18"/>
      <c r="D22" s="18"/>
    </row>
    <row r="23" spans="2:6" x14ac:dyDescent="0.25">
      <c r="B23" s="18"/>
      <c r="D23" s="18"/>
    </row>
    <row r="24" spans="2:6" x14ac:dyDescent="0.25">
      <c r="B24" s="18" t="s">
        <v>93</v>
      </c>
      <c r="C24" s="18">
        <v>1000000</v>
      </c>
      <c r="D24" s="17"/>
    </row>
    <row r="25" spans="2:6" x14ac:dyDescent="0.25">
      <c r="B25" s="18"/>
      <c r="C25" s="18">
        <v>205000</v>
      </c>
    </row>
    <row r="26" spans="2:6" x14ac:dyDescent="0.25">
      <c r="C26" s="23">
        <f>SUM(C24:C25)</f>
        <v>1205000</v>
      </c>
    </row>
    <row r="28" spans="2:6" x14ac:dyDescent="0.25">
      <c r="B28" t="s">
        <v>94</v>
      </c>
      <c r="C28" s="23">
        <v>5538000</v>
      </c>
      <c r="D28" s="18"/>
    </row>
    <row r="31" spans="2:6" x14ac:dyDescent="0.25">
      <c r="B31" t="s">
        <v>95</v>
      </c>
      <c r="C31" s="18">
        <v>1200000</v>
      </c>
    </row>
    <row r="32" spans="2:6" x14ac:dyDescent="0.25">
      <c r="C32" s="18">
        <v>800000</v>
      </c>
    </row>
    <row r="33" spans="2:3" x14ac:dyDescent="0.25">
      <c r="C33" s="23">
        <f>SUM(C31:C32)</f>
        <v>2000000</v>
      </c>
    </row>
    <row r="35" spans="2:3" x14ac:dyDescent="0.25">
      <c r="B35" s="14">
        <v>2.4</v>
      </c>
      <c r="C35" s="17">
        <v>13000000</v>
      </c>
    </row>
    <row r="37" spans="2:3" x14ac:dyDescent="0.25">
      <c r="C37" s="18">
        <f>+C35+C33+C28+C26+C21+C19+C14+C9+C5</f>
        <v>101120690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2021-10-08T18:40:35Z</cp:lastPrinted>
  <dcterms:created xsi:type="dcterms:W3CDTF">2021-07-29T18:58:50Z</dcterms:created>
  <dcterms:modified xsi:type="dcterms:W3CDTF">2025-01-15T19:42:32Z</dcterms:modified>
</cp:coreProperties>
</file>