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\\server-tclient\Contabilidad\Contabilidad Corpartida\"/>
    </mc:Choice>
  </mc:AlternateContent>
  <xr:revisionPtr revIDLastSave="0" documentId="8_{2A3057BF-5BCB-BB40-BC91-2403EA765A8F}" xr6:coauthVersionLast="47" xr6:coauthVersionMax="47" xr10:uidLastSave="{00000000-0000-0000-0000-000000000000}"/>
  <bookViews>
    <workbookView xWindow="0" yWindow="0" windowWidth="20490" windowHeight="7050" activeTab="3" xr2:uid="{00000000-000D-0000-FFFF-FFFF00000000}"/>
  </bookViews>
  <sheets>
    <sheet name="JULIO 2021" sheetId="1" r:id="rId1"/>
    <sheet name="AGOSTO 2021 " sheetId="4" r:id="rId2"/>
    <sheet name="SEPTIMBRE 2021" sheetId="5" r:id="rId3"/>
    <sheet name="OCTUBRE 2021" sheetId="12" r:id="rId4"/>
    <sheet name="INGRESOS Y EGRESOS JULIO 2021" sheetId="7" state="hidden" r:id="rId5"/>
    <sheet name="INGRESOS Y EGRESOS AGOSTO 2021" sheetId="8" state="hidden" r:id="rId6"/>
    <sheet name="INGRESOS Y EGRESOS SEPT. 2021" sheetId="9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2" l="1"/>
  <c r="D23" i="12"/>
  <c r="D25" i="12"/>
  <c r="D27" i="12"/>
  <c r="D31" i="12"/>
  <c r="D36" i="12"/>
  <c r="D34" i="12"/>
  <c r="D41" i="12"/>
  <c r="E39" i="9"/>
  <c r="D39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D74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E74" i="8"/>
  <c r="E61" i="7"/>
  <c r="D61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D30" i="5"/>
  <c r="D35" i="5"/>
  <c r="D33" i="5"/>
  <c r="D22" i="5"/>
  <c r="D24" i="5"/>
  <c r="D19" i="5"/>
  <c r="D26" i="5"/>
  <c r="D40" i="5"/>
  <c r="D18" i="4"/>
  <c r="D21" i="4"/>
  <c r="D23" i="4"/>
  <c r="D32" i="4"/>
  <c r="D29" i="4"/>
  <c r="D34" i="4"/>
  <c r="D25" i="4"/>
  <c r="D39" i="4"/>
  <c r="D29" i="1"/>
  <c r="D34" i="1"/>
  <c r="D32" i="1"/>
  <c r="D21" i="1"/>
  <c r="D23" i="1"/>
  <c r="D18" i="1"/>
  <c r="D25" i="1"/>
  <c r="D39" i="1"/>
</calcChain>
</file>

<file path=xl/sharedStrings.xml><?xml version="1.0" encoding="utf-8"?>
<sst xmlns="http://schemas.openxmlformats.org/spreadsheetml/2006/main" count="394" uniqueCount="99">
  <si>
    <t xml:space="preserve">                   Instituto de Seguridad Social de las Fuerzas Armadas</t>
  </si>
  <si>
    <t xml:space="preserve">                                  ISSFFAA</t>
  </si>
  <si>
    <t>BALANCE GENERAL</t>
  </si>
  <si>
    <t>VALORES EN RD$</t>
  </si>
  <si>
    <t>DEL 01 AL 31 DE JULIO DEL 2021</t>
  </si>
  <si>
    <t>ACTIVOS</t>
  </si>
  <si>
    <t>CORRIENTES</t>
  </si>
  <si>
    <t>DISPONIBILIDAD DE EFECTIVO</t>
  </si>
  <si>
    <t>CUENTAS POR COBRAR</t>
  </si>
  <si>
    <t>APROPIACION NO PROGRAMADA</t>
  </si>
  <si>
    <t>TOTAL DE ACTIVOS CORRIENTES</t>
  </si>
  <si>
    <t>ACTIVOS NO CORRIENTES</t>
  </si>
  <si>
    <t>BIENES DE USO (ACTIVOS NO FINANCIEROS)</t>
  </si>
  <si>
    <t>BIENES INTANGIBLES</t>
  </si>
  <si>
    <t>TOTAL DE ACTIVOS NO CORRIENTES</t>
  </si>
  <si>
    <t>TOTAL DE ACTIVOS</t>
  </si>
  <si>
    <t>PASIVOS CORRIENTES</t>
  </si>
  <si>
    <t>CUENTAS POR PAGAR</t>
  </si>
  <si>
    <t>TOTAL PASIVOS CORRIENTES</t>
  </si>
  <si>
    <t>PASIVOS NO CORRIENTES</t>
  </si>
  <si>
    <t>TOTAL PASIVOS NO CORRIENTES</t>
  </si>
  <si>
    <t>TOTAL DE PASIVOS</t>
  </si>
  <si>
    <t>PRESUPUESTO APROBADO</t>
  </si>
  <si>
    <t>RESULTADO NETO DEL EJERCICIO (DEVENGADO)</t>
  </si>
  <si>
    <t>PAGOS EN TRANSITOS MEDIANTE LIBRAMIENTOS</t>
  </si>
  <si>
    <t>TOTAL DE PASIVOS Y PATRIMONIO</t>
  </si>
  <si>
    <t>Licda JUANA DE LA CRUZ PEREZ,                                            LIC. OBISPO MARTINEZ LIRANZO,</t>
  </si>
  <si>
    <t xml:space="preserve">   Director Financiero, ISSFFAA.</t>
  </si>
  <si>
    <t xml:space="preserve">                                              ISSFFAA</t>
  </si>
  <si>
    <t xml:space="preserve">                                                ISFFAA</t>
  </si>
  <si>
    <t xml:space="preserve">         Mayor Contadora, ERD.                                                                         Capitan de Frag. Contador, ARD.</t>
  </si>
  <si>
    <t>Director Financiero, ISSFFAA.</t>
  </si>
  <si>
    <t xml:space="preserve">                                                                    Director Financiero, ISSFFAA.</t>
  </si>
  <si>
    <t xml:space="preserve">             Sub-Directora de Contabilidad.</t>
  </si>
  <si>
    <t>DEL 01 AL 31 DE AGOSTO DEL 2021</t>
  </si>
  <si>
    <t xml:space="preserve"> </t>
  </si>
  <si>
    <t>DEL 01 AL 30 DE SEPTIEMBRE DEL 2021</t>
  </si>
  <si>
    <t xml:space="preserve">             Licda JUANA DE LA CRUZ PEREZ,                                                  LIC. OBISPO MARTINEZ LIRANZO,</t>
  </si>
  <si>
    <t xml:space="preserve">                       Mayor Contadora, ERD.</t>
  </si>
  <si>
    <t xml:space="preserve">                                        Capitán de Frag. Contador, ARD.</t>
  </si>
  <si>
    <t xml:space="preserve">               Sub-Directora de Contabilidad.</t>
  </si>
  <si>
    <t xml:space="preserve">                 Mayor Contadora, ERD.</t>
  </si>
  <si>
    <t xml:space="preserve">          Licda JUANA DE LA CRUZ PEREZ,                                                                                   LIC. OBISPO MARTINEZ LIRANZO,</t>
  </si>
  <si>
    <t xml:space="preserve">                                                          Capitán de Frag. Contador, ARD.</t>
  </si>
  <si>
    <t xml:space="preserve">                                                        Director Financiero, ISSFFAA.</t>
  </si>
  <si>
    <t>CUENTA BANCARIA No.010-391560-5</t>
  </si>
  <si>
    <t>BALANCE INICIAL</t>
  </si>
  <si>
    <t>Fecha</t>
  </si>
  <si>
    <t>Ck / Transf.</t>
  </si>
  <si>
    <t>Descripción</t>
  </si>
  <si>
    <t>Débido</t>
  </si>
  <si>
    <t>Crédito</t>
  </si>
  <si>
    <t>Balance</t>
  </si>
  <si>
    <t>Transferencia</t>
  </si>
  <si>
    <t>13/07/2021</t>
  </si>
  <si>
    <t>14/07/2022</t>
  </si>
  <si>
    <t>15/07/2021</t>
  </si>
  <si>
    <t>19/07/2021</t>
  </si>
  <si>
    <t>210719005180010210</t>
  </si>
  <si>
    <t>DEPOSITO CK</t>
  </si>
  <si>
    <t>20/07/2021</t>
  </si>
  <si>
    <t>22/07/2021</t>
  </si>
  <si>
    <t>210722005180030124</t>
  </si>
  <si>
    <t>23/07/2021</t>
  </si>
  <si>
    <t>PAGO NOMINA</t>
  </si>
  <si>
    <t>27/07/2021</t>
  </si>
  <si>
    <t>29/07/2021</t>
  </si>
  <si>
    <t>IMPUESTO (0.15%)</t>
  </si>
  <si>
    <t>COMISION BANCARIA</t>
  </si>
  <si>
    <t>TOTALES EN RD$</t>
  </si>
  <si>
    <t xml:space="preserve">          Licda. JUANA DE LA CRUZ PEREZ,</t>
  </si>
  <si>
    <t>LIC. OBISPO MARTINEZ LIRANZO,</t>
  </si>
  <si>
    <t xml:space="preserve">            Mayor Contadora, ERD.</t>
  </si>
  <si>
    <t>Capitán de Fragata Contador, ARD.</t>
  </si>
  <si>
    <t>Sub-Directora de Contabilidad, ISSFFAA.</t>
  </si>
  <si>
    <t>70049524</t>
  </si>
  <si>
    <t>70044273</t>
  </si>
  <si>
    <t>13/08/2021</t>
  </si>
  <si>
    <t>18/08/2021</t>
  </si>
  <si>
    <t>20/08/2021</t>
  </si>
  <si>
    <t>23/08/2021</t>
  </si>
  <si>
    <t>25/08/2021</t>
  </si>
  <si>
    <t>26/08/2021</t>
  </si>
  <si>
    <t>27/08/2021</t>
  </si>
  <si>
    <t>30/08/2021</t>
  </si>
  <si>
    <t>31/08/2021</t>
  </si>
  <si>
    <t>13/09/2021</t>
  </si>
  <si>
    <t>16/09/2021</t>
  </si>
  <si>
    <t>27/09/2021</t>
  </si>
  <si>
    <t>28/09/2021</t>
  </si>
  <si>
    <t>29/09/2021</t>
  </si>
  <si>
    <t>30/09/2021</t>
  </si>
  <si>
    <t xml:space="preserve">           Instituto de Seguridad Social de las Fuerzas Armadas</t>
  </si>
  <si>
    <t xml:space="preserve">                         ISSFFAA</t>
  </si>
  <si>
    <t>DEL 01 AL 31 DE OCTUBRE DEL 2021</t>
  </si>
  <si>
    <t>Licda JUANA DE LA CRUZ PEREZ,                                             JOSE JAVIER ROSARIO PIMENTEL,</t>
  </si>
  <si>
    <t xml:space="preserve">         Mayor Contadora, ERD.</t>
  </si>
  <si>
    <t>Capitán de Navío. Contador, ARD.</t>
  </si>
  <si>
    <t xml:space="preserve">     Sub-Directora de Contabilidad.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</si>
</sst>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;[Red]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A5A5A5"/>
      <name val="Roboto"/>
    </font>
    <font>
      <b/>
      <sz val="22"/>
      <color rgb="FF4472C4"/>
      <name val="Roboto"/>
    </font>
    <font>
      <b/>
      <sz val="12"/>
      <name val="Roboto"/>
    </font>
    <font>
      <sz val="12"/>
      <color rgb="FF000000"/>
      <name val="Roboto"/>
    </font>
    <font>
      <sz val="10"/>
      <name val="Roboto"/>
    </font>
    <font>
      <b/>
      <sz val="16"/>
      <color rgb="FF000000"/>
      <name val="Calibri"/>
      <family val="2"/>
    </font>
    <font>
      <sz val="18"/>
      <color rgb="FF7F7F7F"/>
      <name val="Roboto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rgb="FFA5A5A5"/>
      <name val="Arial"/>
      <family val="2"/>
    </font>
    <font>
      <b/>
      <sz val="10"/>
      <color rgb="FF4472C4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7F7F7F"/>
      <name val="Arial"/>
      <family val="2"/>
    </font>
    <font>
      <b/>
      <sz val="12"/>
      <color rgb="FF000000"/>
      <name val="Arial"/>
      <family val="2"/>
    </font>
    <font>
      <sz val="12"/>
      <color rgb="FF7F7F7F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Alignment="1">
      <alignment horizontal="left" vertical="center" wrapText="1"/>
    </xf>
    <xf numFmtId="0" fontId="7" fillId="0" borderId="0" xfId="0" applyFont="1" applyFill="1" applyAlignment="1"/>
    <xf numFmtId="0" fontId="8" fillId="0" borderId="0" xfId="0" applyFont="1" applyFill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3" fontId="12" fillId="0" borderId="0" xfId="1" applyFont="1" applyAlignment="1">
      <alignment horizontal="center"/>
    </xf>
    <xf numFmtId="0" fontId="13" fillId="0" borderId="0" xfId="0" applyFont="1" applyAlignment="1">
      <alignment horizontal="left"/>
    </xf>
    <xf numFmtId="43" fontId="11" fillId="0" borderId="0" xfId="1" applyFont="1" applyAlignment="1">
      <alignment horizontal="center"/>
    </xf>
    <xf numFmtId="0" fontId="13" fillId="0" borderId="0" xfId="0" applyFont="1"/>
    <xf numFmtId="43" fontId="11" fillId="0" borderId="0" xfId="1" applyFont="1"/>
    <xf numFmtId="43" fontId="11" fillId="0" borderId="0" xfId="1" applyFont="1" applyFill="1" applyBorder="1"/>
    <xf numFmtId="0" fontId="12" fillId="0" borderId="0" xfId="0" applyFont="1"/>
    <xf numFmtId="43" fontId="11" fillId="0" borderId="0" xfId="1" applyFont="1" applyBorder="1"/>
    <xf numFmtId="43" fontId="12" fillId="0" borderId="1" xfId="1" applyFont="1" applyBorder="1"/>
    <xf numFmtId="43" fontId="12" fillId="0" borderId="0" xfId="1" applyFont="1"/>
    <xf numFmtId="43" fontId="12" fillId="0" borderId="0" xfId="1" applyFont="1" applyBorder="1"/>
    <xf numFmtId="43" fontId="12" fillId="0" borderId="2" xfId="1" applyFont="1" applyBorder="1"/>
    <xf numFmtId="0" fontId="15" fillId="0" borderId="0" xfId="0" applyFont="1" applyAlignment="1"/>
    <xf numFmtId="0" fontId="15" fillId="0" borderId="0" xfId="0" applyFont="1"/>
    <xf numFmtId="0" fontId="11" fillId="0" borderId="0" xfId="0" applyFont="1" applyFill="1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left" vertical="center" wrapText="1"/>
    </xf>
    <xf numFmtId="0" fontId="21" fillId="0" borderId="0" xfId="0" applyFont="1" applyFill="1" applyAlignment="1"/>
    <xf numFmtId="0" fontId="22" fillId="0" borderId="0" xfId="0" applyFont="1" applyFill="1" applyAlignment="1">
      <alignment horizontal="left" vertical="center" wrapText="1"/>
    </xf>
    <xf numFmtId="0" fontId="0" fillId="0" borderId="0" xfId="0" applyBorder="1"/>
    <xf numFmtId="0" fontId="11" fillId="0" borderId="0" xfId="0" applyFont="1" applyBorder="1"/>
    <xf numFmtId="0" fontId="12" fillId="0" borderId="0" xfId="0" applyFont="1" applyBorder="1" applyAlignment="1">
      <alignment horizontal="center"/>
    </xf>
    <xf numFmtId="0" fontId="9" fillId="0" borderId="0" xfId="0" applyFont="1" applyFill="1" applyAlignment="1">
      <alignment horizontal="left" vertical="top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/>
    <xf numFmtId="0" fontId="15" fillId="0" borderId="0" xfId="0" applyFont="1" applyAlignment="1">
      <alignment horizontal="left"/>
    </xf>
    <xf numFmtId="43" fontId="0" fillId="0" borderId="0" xfId="1" applyFont="1"/>
    <xf numFmtId="0" fontId="0" fillId="0" borderId="6" xfId="0" applyBorder="1" applyAlignment="1"/>
    <xf numFmtId="0" fontId="0" fillId="0" borderId="7" xfId="0" applyBorder="1" applyAlignment="1"/>
    <xf numFmtId="0" fontId="9" fillId="0" borderId="8" xfId="0" applyFont="1" applyBorder="1" applyAlignment="1"/>
    <xf numFmtId="0" fontId="9" fillId="0" borderId="9" xfId="0" applyFont="1" applyBorder="1" applyAlignment="1"/>
    <xf numFmtId="0" fontId="9" fillId="0" borderId="7" xfId="0" applyFont="1" applyBorder="1" applyAlignment="1"/>
    <xf numFmtId="43" fontId="12" fillId="0" borderId="10" xfId="1" applyFont="1" applyBorder="1"/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43" fontId="12" fillId="0" borderId="12" xfId="1" applyFont="1" applyBorder="1" applyAlignment="1">
      <alignment horizontal="center"/>
    </xf>
    <xf numFmtId="43" fontId="12" fillId="0" borderId="13" xfId="1" applyFont="1" applyBorder="1" applyAlignment="1">
      <alignment horizontal="center"/>
    </xf>
    <xf numFmtId="14" fontId="0" fillId="0" borderId="14" xfId="0" applyNumberForma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0" fillId="0" borderId="15" xfId="0" applyBorder="1"/>
    <xf numFmtId="43" fontId="11" fillId="2" borderId="15" xfId="1" applyFont="1" applyFill="1" applyBorder="1"/>
    <xf numFmtId="43" fontId="0" fillId="0" borderId="15" xfId="1" applyFont="1" applyBorder="1"/>
    <xf numFmtId="43" fontId="0" fillId="0" borderId="14" xfId="1" applyFont="1" applyBorder="1"/>
    <xf numFmtId="12" fontId="11" fillId="0" borderId="14" xfId="0" applyNumberFormat="1" applyFont="1" applyBorder="1" applyAlignment="1">
      <alignment horizontal="left"/>
    </xf>
    <xf numFmtId="0" fontId="11" fillId="0" borderId="15" xfId="0" applyFont="1" applyBorder="1"/>
    <xf numFmtId="12" fontId="11" fillId="0" borderId="15" xfId="0" applyNumberFormat="1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14" fontId="0" fillId="2" borderId="14" xfId="0" applyNumberFormat="1" applyFill="1" applyBorder="1" applyAlignment="1">
      <alignment horizontal="left"/>
    </xf>
    <xf numFmtId="49" fontId="11" fillId="0" borderId="16" xfId="0" applyNumberFormat="1" applyFont="1" applyFill="1" applyBorder="1" applyAlignment="1">
      <alignment horizontal="left"/>
    </xf>
    <xf numFmtId="14" fontId="0" fillId="0" borderId="15" xfId="0" applyNumberFormat="1" applyBorder="1" applyAlignment="1">
      <alignment horizontal="left"/>
    </xf>
    <xf numFmtId="0" fontId="0" fillId="0" borderId="0" xfId="0" applyAlignment="1">
      <alignment horizontal="left"/>
    </xf>
    <xf numFmtId="43" fontId="12" fillId="0" borderId="18" xfId="1" applyFont="1" applyBorder="1"/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43" fontId="12" fillId="0" borderId="19" xfId="1" applyFont="1" applyBorder="1" applyAlignment="1">
      <alignment horizontal="center"/>
    </xf>
    <xf numFmtId="43" fontId="0" fillId="0" borderId="15" xfId="0" applyNumberFormat="1" applyBorder="1"/>
    <xf numFmtId="0" fontId="24" fillId="0" borderId="0" xfId="0" applyFont="1"/>
    <xf numFmtId="0" fontId="24" fillId="0" borderId="0" xfId="0" applyFont="1" applyAlignment="1">
      <alignment horizontal="center"/>
    </xf>
    <xf numFmtId="43" fontId="24" fillId="0" borderId="0" xfId="1" applyFont="1"/>
    <xf numFmtId="0" fontId="24" fillId="0" borderId="6" xfId="0" applyFont="1" applyBorder="1" applyAlignment="1"/>
    <xf numFmtId="0" fontId="24" fillId="0" borderId="7" xfId="0" applyFont="1" applyBorder="1" applyAlignment="1"/>
    <xf numFmtId="0" fontId="23" fillId="0" borderId="8" xfId="0" applyFont="1" applyBorder="1" applyAlignment="1"/>
    <xf numFmtId="0" fontId="23" fillId="0" borderId="9" xfId="0" applyFont="1" applyBorder="1" applyAlignment="1"/>
    <xf numFmtId="0" fontId="23" fillId="0" borderId="7" xfId="0" applyFont="1" applyBorder="1" applyAlignment="1"/>
    <xf numFmtId="43" fontId="23" fillId="0" borderId="10" xfId="1" applyFont="1" applyBorder="1"/>
    <xf numFmtId="0" fontId="23" fillId="0" borderId="11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43" fontId="23" fillId="0" borderId="12" xfId="1" applyFont="1" applyBorder="1" applyAlignment="1">
      <alignment horizontal="center"/>
    </xf>
    <xf numFmtId="43" fontId="23" fillId="0" borderId="19" xfId="1" applyFont="1" applyBorder="1" applyAlignment="1">
      <alignment horizontal="center"/>
    </xf>
    <xf numFmtId="14" fontId="24" fillId="0" borderId="14" xfId="0" applyNumberFormat="1" applyFont="1" applyBorder="1" applyAlignment="1">
      <alignment horizontal="left"/>
    </xf>
    <xf numFmtId="0" fontId="24" fillId="0" borderId="14" xfId="0" applyFont="1" applyBorder="1" applyAlignment="1">
      <alignment horizontal="left"/>
    </xf>
    <xf numFmtId="0" fontId="24" fillId="0" borderId="15" xfId="0" applyFont="1" applyBorder="1"/>
    <xf numFmtId="43" fontId="24" fillId="2" borderId="15" xfId="1" applyFont="1" applyFill="1" applyBorder="1"/>
    <xf numFmtId="43" fontId="24" fillId="0" borderId="15" xfId="1" applyFont="1" applyBorder="1"/>
    <xf numFmtId="43" fontId="24" fillId="0" borderId="15" xfId="0" applyNumberFormat="1" applyFont="1" applyBorder="1"/>
    <xf numFmtId="12" fontId="24" fillId="0" borderId="14" xfId="0" applyNumberFormat="1" applyFont="1" applyBorder="1" applyAlignment="1">
      <alignment horizontal="left"/>
    </xf>
    <xf numFmtId="43" fontId="25" fillId="0" borderId="15" xfId="0" applyNumberFormat="1" applyFont="1" applyBorder="1"/>
    <xf numFmtId="12" fontId="24" fillId="0" borderId="15" xfId="0" applyNumberFormat="1" applyFont="1" applyBorder="1" applyAlignment="1">
      <alignment horizontal="left"/>
    </xf>
    <xf numFmtId="0" fontId="25" fillId="0" borderId="14" xfId="0" applyFont="1" applyBorder="1" applyAlignment="1">
      <alignment horizontal="left"/>
    </xf>
    <xf numFmtId="0" fontId="24" fillId="0" borderId="15" xfId="0" applyFont="1" applyBorder="1" applyAlignment="1">
      <alignment horizontal="left"/>
    </xf>
    <xf numFmtId="164" fontId="24" fillId="0" borderId="15" xfId="0" applyNumberFormat="1" applyFont="1" applyFill="1" applyBorder="1" applyAlignment="1">
      <alignment horizontal="left"/>
    </xf>
    <xf numFmtId="43" fontId="25" fillId="2" borderId="15" xfId="1" applyFont="1" applyFill="1" applyBorder="1"/>
    <xf numFmtId="43" fontId="25" fillId="0" borderId="15" xfId="1" applyFont="1" applyBorder="1"/>
    <xf numFmtId="43" fontId="23" fillId="0" borderId="18" xfId="1" applyFont="1" applyBorder="1"/>
    <xf numFmtId="0" fontId="23" fillId="0" borderId="0" xfId="0" applyFont="1" applyBorder="1" applyAlignment="1">
      <alignment horizontal="center"/>
    </xf>
    <xf numFmtId="43" fontId="23" fillId="0" borderId="0" xfId="1" applyFont="1" applyBorder="1"/>
    <xf numFmtId="14" fontId="24" fillId="0" borderId="0" xfId="0" applyNumberFormat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0" xfId="0" applyFont="1" applyBorder="1"/>
    <xf numFmtId="43" fontId="24" fillId="0" borderId="0" xfId="1" applyFont="1" applyBorder="1"/>
    <xf numFmtId="14" fontId="0" fillId="0" borderId="0" xfId="0" applyNumberFormat="1" applyBorder="1" applyAlignment="1">
      <alignment horizontal="left"/>
    </xf>
    <xf numFmtId="43" fontId="11" fillId="2" borderId="0" xfId="1" applyFont="1" applyFill="1" applyBorder="1"/>
    <xf numFmtId="43" fontId="0" fillId="0" borderId="0" xfId="0" applyNumberFormat="1" applyBorder="1"/>
    <xf numFmtId="12" fontId="11" fillId="0" borderId="0" xfId="0" applyNumberFormat="1" applyFont="1" applyBorder="1" applyAlignment="1">
      <alignment horizontal="left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11" fillId="0" borderId="0" xfId="1" applyFont="1" applyAlignment="1">
      <alignment horizontal="center"/>
    </xf>
    <xf numFmtId="43" fontId="12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11" fillId="0" borderId="0" xfId="1" applyFont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43" fontId="12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0" xfId="0" applyFont="1" applyAlignment="1">
      <alignment horizontal="center"/>
    </xf>
    <xf numFmtId="43" fontId="23" fillId="0" borderId="0" xfId="1" applyFont="1" applyAlignment="1">
      <alignment horizontal="center"/>
    </xf>
    <xf numFmtId="0" fontId="24" fillId="0" borderId="0" xfId="0" applyFont="1" applyAlignment="1">
      <alignment horizontal="center"/>
    </xf>
    <xf numFmtId="43" fontId="24" fillId="0" borderId="0" xfId="1" applyFont="1" applyAlignment="1">
      <alignment horizontal="center"/>
    </xf>
    <xf numFmtId="0" fontId="23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calcChain" Target="calcChain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85724</xdr:colOff>
      <xdr:row>2</xdr:row>
      <xdr:rowOff>159331</xdr:rowOff>
    </xdr:from>
    <xdr:to>
      <xdr:col>1</xdr:col>
      <xdr:colOff>1276350</xdr:colOff>
      <xdr:row>8</xdr:row>
      <xdr:rowOff>51897</xdr:rowOff>
    </xdr:to>
    <xdr:pic>
      <xdr:nvPicPr>
        <xdr:cNvPr id="2" name="1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4" y="540331"/>
          <a:ext cx="1190626" cy="1264166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5</xdr:row>
      <xdr:rowOff>283156</xdr:rowOff>
    </xdr:from>
    <xdr:to>
      <xdr:col>1</xdr:col>
      <xdr:colOff>1381125</xdr:colOff>
      <xdr:row>11</xdr:row>
      <xdr:rowOff>175722</xdr:rowOff>
    </xdr:to>
    <xdr:pic>
      <xdr:nvPicPr>
        <xdr:cNvPr id="2" name="1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1464256"/>
          <a:ext cx="1190626" cy="1264166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202621</xdr:colOff>
      <xdr:row>4</xdr:row>
      <xdr:rowOff>226006</xdr:rowOff>
    </xdr:from>
    <xdr:ext cx="810492" cy="806741"/>
    <xdr:pic>
      <xdr:nvPicPr>
        <xdr:cNvPr id="4" name="1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071" y="26429281"/>
          <a:ext cx="810492" cy="806741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2598</xdr:colOff>
      <xdr:row>5</xdr:row>
      <xdr:rowOff>226006</xdr:rowOff>
    </xdr:from>
    <xdr:ext cx="871970" cy="806741"/>
    <xdr:pic>
      <xdr:nvPicPr>
        <xdr:cNvPr id="2" name="1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348" y="38411731"/>
          <a:ext cx="871970" cy="806741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55"/>
  <sheetViews>
    <sheetView topLeftCell="A3" zoomScaleNormal="100" workbookViewId="0">
      <selection activeCell="B3" sqref="B3:F50"/>
    </sheetView>
  </sheetViews>
  <sheetFormatPr defaultColWidth="10.76171875" defaultRowHeight="15" x14ac:dyDescent="0.2"/>
  <cols>
    <col min="1" max="1" width="8.875" customWidth="1"/>
    <col min="2" max="2" width="36.72265625" customWidth="1"/>
    <col min="3" max="3" width="41.4296875" customWidth="1"/>
    <col min="4" max="4" width="20.984375" customWidth="1"/>
  </cols>
  <sheetData>
    <row r="4" spans="2:6" x14ac:dyDescent="0.2">
      <c r="B4" s="26"/>
      <c r="C4" s="26"/>
      <c r="D4" s="27"/>
      <c r="E4" s="27"/>
      <c r="F4" s="27"/>
    </row>
    <row r="5" spans="2:6" x14ac:dyDescent="0.2">
      <c r="B5" s="115" t="s">
        <v>0</v>
      </c>
      <c r="C5" s="115"/>
      <c r="D5" s="115"/>
      <c r="E5" s="28"/>
      <c r="F5" s="25"/>
    </row>
    <row r="6" spans="2:6" ht="29.25" x14ac:dyDescent="0.2">
      <c r="B6" s="35" t="s">
        <v>29</v>
      </c>
      <c r="C6" s="30"/>
      <c r="D6" s="31"/>
      <c r="E6" s="28"/>
      <c r="F6" s="25"/>
    </row>
    <row r="7" spans="2:6" x14ac:dyDescent="0.2">
      <c r="B7" s="29"/>
      <c r="C7" s="116"/>
      <c r="D7" s="116"/>
      <c r="E7" s="116"/>
      <c r="F7" s="116"/>
    </row>
    <row r="8" spans="2:6" x14ac:dyDescent="0.2">
      <c r="B8" s="117" t="s">
        <v>2</v>
      </c>
      <c r="C8" s="118"/>
      <c r="D8" s="118"/>
      <c r="E8" s="8"/>
      <c r="F8" s="8"/>
    </row>
    <row r="9" spans="2:6" x14ac:dyDescent="0.2">
      <c r="B9" s="117" t="s">
        <v>3</v>
      </c>
      <c r="C9" s="118"/>
      <c r="D9" s="118"/>
      <c r="E9" s="9"/>
      <c r="F9" s="8"/>
    </row>
    <row r="10" spans="2:6" x14ac:dyDescent="0.2">
      <c r="B10" s="117" t="s">
        <v>4</v>
      </c>
      <c r="C10" s="118"/>
      <c r="D10" s="118"/>
      <c r="E10" s="8"/>
      <c r="F10" s="8"/>
    </row>
    <row r="11" spans="2:6" x14ac:dyDescent="0.2">
      <c r="B11" s="10"/>
      <c r="C11" s="9"/>
      <c r="D11" s="9"/>
      <c r="E11" s="8"/>
      <c r="F11" s="8"/>
    </row>
    <row r="12" spans="2:6" x14ac:dyDescent="0.2">
      <c r="B12" s="9"/>
      <c r="C12" s="9"/>
      <c r="D12" s="11"/>
      <c r="E12" s="8"/>
      <c r="F12" s="8"/>
    </row>
    <row r="13" spans="2:6" x14ac:dyDescent="0.2">
      <c r="B13" s="12" t="s">
        <v>5</v>
      </c>
      <c r="C13" s="12"/>
      <c r="D13" s="13"/>
      <c r="E13" s="8"/>
      <c r="F13" s="8"/>
    </row>
    <row r="14" spans="2:6" x14ac:dyDescent="0.2">
      <c r="B14" s="14" t="s">
        <v>6</v>
      </c>
      <c r="C14" s="14"/>
      <c r="D14" s="15"/>
      <c r="E14" s="8"/>
      <c r="F14" s="8"/>
    </row>
    <row r="15" spans="2:6" x14ac:dyDescent="0.2">
      <c r="B15" s="8" t="s">
        <v>7</v>
      </c>
      <c r="C15" s="8"/>
      <c r="D15" s="16">
        <v>2044.66</v>
      </c>
      <c r="E15" s="17"/>
      <c r="F15" s="17"/>
    </row>
    <row r="16" spans="2:6" x14ac:dyDescent="0.2">
      <c r="B16" s="8" t="s">
        <v>8</v>
      </c>
      <c r="C16" s="8"/>
      <c r="D16" s="18">
        <v>0</v>
      </c>
      <c r="E16" s="17"/>
      <c r="F16" s="17"/>
    </row>
    <row r="17" spans="2:6" x14ac:dyDescent="0.2">
      <c r="B17" s="8" t="s">
        <v>9</v>
      </c>
      <c r="C17" s="8"/>
      <c r="D17" s="18">
        <v>41236593.780000001</v>
      </c>
      <c r="E17" s="8"/>
      <c r="F17" s="8"/>
    </row>
    <row r="18" spans="2:6" ht="15.75" thickBot="1" x14ac:dyDescent="0.25">
      <c r="B18" s="17" t="s">
        <v>10</v>
      </c>
      <c r="C18" s="17"/>
      <c r="D18" s="19">
        <f>SUM(D15:D17)</f>
        <v>41238638.439999998</v>
      </c>
      <c r="E18" s="8"/>
      <c r="F18" s="8"/>
    </row>
    <row r="19" spans="2:6" x14ac:dyDescent="0.2">
      <c r="B19" s="17"/>
      <c r="C19" s="17"/>
      <c r="D19" s="20"/>
      <c r="E19" s="8"/>
      <c r="F19" s="8"/>
    </row>
    <row r="20" spans="2:6" x14ac:dyDescent="0.2">
      <c r="B20" s="14" t="s">
        <v>11</v>
      </c>
      <c r="C20" s="14"/>
      <c r="D20" s="15"/>
      <c r="E20" s="17"/>
      <c r="F20" s="17"/>
    </row>
    <row r="21" spans="2:6" x14ac:dyDescent="0.2">
      <c r="B21" s="8" t="s">
        <v>12</v>
      </c>
      <c r="C21" s="8"/>
      <c r="D21" s="18">
        <f>186387335.47+21210638.18+29094306.23+28121058.97+27406563.2</f>
        <v>292219902.05000001</v>
      </c>
      <c r="E21" s="17"/>
      <c r="F21" s="17"/>
    </row>
    <row r="22" spans="2:6" x14ac:dyDescent="0.2">
      <c r="B22" s="8" t="s">
        <v>13</v>
      </c>
      <c r="C22" s="8"/>
      <c r="D22" s="18">
        <v>1256000</v>
      </c>
      <c r="E22" s="17"/>
      <c r="F22" s="17"/>
    </row>
    <row r="23" spans="2:6" ht="15.75" thickBot="1" x14ac:dyDescent="0.25">
      <c r="B23" s="17" t="s">
        <v>14</v>
      </c>
      <c r="C23" s="17"/>
      <c r="D23" s="19">
        <f>SUM(D21:D22)</f>
        <v>293475902.05000001</v>
      </c>
      <c r="E23" s="17"/>
      <c r="F23" s="17"/>
    </row>
    <row r="24" spans="2:6" x14ac:dyDescent="0.2">
      <c r="B24" s="17"/>
      <c r="C24" s="17"/>
      <c r="D24" s="21"/>
      <c r="E24" s="8"/>
      <c r="F24" s="8"/>
    </row>
    <row r="25" spans="2:6" ht="15.75" thickBot="1" x14ac:dyDescent="0.25">
      <c r="B25" s="17" t="s">
        <v>15</v>
      </c>
      <c r="C25" s="17"/>
      <c r="D25" s="22">
        <f>SUM(D18+D23)</f>
        <v>334714540.49000001</v>
      </c>
      <c r="E25" s="8"/>
      <c r="F25" s="8"/>
    </row>
    <row r="26" spans="2:6" x14ac:dyDescent="0.2">
      <c r="B26" s="17"/>
      <c r="C26" s="17"/>
      <c r="D26" s="20"/>
      <c r="E26" s="17"/>
      <c r="F26" s="17"/>
    </row>
    <row r="27" spans="2:6" x14ac:dyDescent="0.2">
      <c r="B27" s="14" t="s">
        <v>16</v>
      </c>
      <c r="C27" s="14"/>
      <c r="D27" s="15"/>
      <c r="E27" s="17"/>
      <c r="F27" s="17"/>
    </row>
    <row r="28" spans="2:6" x14ac:dyDescent="0.2">
      <c r="B28" s="8" t="s">
        <v>17</v>
      </c>
      <c r="C28" s="8"/>
      <c r="D28" s="18"/>
      <c r="E28" s="8"/>
      <c r="F28" s="8"/>
    </row>
    <row r="29" spans="2:6" ht="15.75" thickBot="1" x14ac:dyDescent="0.25">
      <c r="B29" s="17" t="s">
        <v>18</v>
      </c>
      <c r="C29" s="17"/>
      <c r="D29" s="19">
        <f>SUM(D28:D28)</f>
        <v>0</v>
      </c>
      <c r="E29" s="17"/>
      <c r="F29" s="17"/>
    </row>
    <row r="30" spans="2:6" x14ac:dyDescent="0.2">
      <c r="B30" s="17"/>
      <c r="C30" s="17"/>
      <c r="D30" s="21"/>
      <c r="E30" s="17"/>
      <c r="F30" s="17"/>
    </row>
    <row r="31" spans="2:6" x14ac:dyDescent="0.2">
      <c r="B31" s="8" t="s">
        <v>19</v>
      </c>
      <c r="C31" s="8"/>
      <c r="D31" s="18">
        <v>0</v>
      </c>
      <c r="E31" s="17"/>
      <c r="F31" s="17"/>
    </row>
    <row r="32" spans="2:6" ht="15.75" thickBot="1" x14ac:dyDescent="0.25">
      <c r="B32" s="17" t="s">
        <v>20</v>
      </c>
      <c r="C32" s="17"/>
      <c r="D32" s="19">
        <f>SUM(D31:D31)</f>
        <v>0</v>
      </c>
      <c r="E32" s="17"/>
      <c r="F32" s="17"/>
    </row>
    <row r="33" spans="2:6" x14ac:dyDescent="0.2">
      <c r="B33" s="17"/>
      <c r="C33" s="17"/>
      <c r="D33" s="21"/>
      <c r="E33" s="8"/>
      <c r="F33" s="8"/>
    </row>
    <row r="34" spans="2:6" ht="15.75" thickBot="1" x14ac:dyDescent="0.25">
      <c r="B34" s="17" t="s">
        <v>21</v>
      </c>
      <c r="C34" s="17"/>
      <c r="D34" s="22">
        <f>SUM(D29)</f>
        <v>0</v>
      </c>
      <c r="E34" s="8"/>
      <c r="F34" s="8"/>
    </row>
    <row r="35" spans="2:6" x14ac:dyDescent="0.2">
      <c r="B35" s="17"/>
      <c r="C35" s="17"/>
      <c r="D35" s="20"/>
      <c r="E35" s="8"/>
      <c r="F35" s="8"/>
    </row>
    <row r="36" spans="2:6" x14ac:dyDescent="0.2">
      <c r="B36" s="8" t="s">
        <v>22</v>
      </c>
      <c r="C36" s="14"/>
      <c r="D36" s="15">
        <v>92375608</v>
      </c>
      <c r="E36" s="17"/>
      <c r="F36" s="17"/>
    </row>
    <row r="37" spans="2:6" x14ac:dyDescent="0.2">
      <c r="B37" s="8" t="s">
        <v>23</v>
      </c>
      <c r="C37" s="8"/>
      <c r="D37" s="18">
        <v>-48889014.219999999</v>
      </c>
      <c r="E37" s="8"/>
      <c r="F37" s="8"/>
    </row>
    <row r="38" spans="2:6" x14ac:dyDescent="0.2">
      <c r="B38" s="8" t="s">
        <v>24</v>
      </c>
      <c r="C38" s="8"/>
      <c r="D38" s="18">
        <v>1048392.52</v>
      </c>
      <c r="E38" s="8"/>
      <c r="F38" s="8"/>
    </row>
    <row r="39" spans="2:6" ht="15.75" thickBot="1" x14ac:dyDescent="0.25">
      <c r="B39" s="17" t="s">
        <v>25</v>
      </c>
      <c r="C39" s="17"/>
      <c r="D39" s="19">
        <f>SUM(D25)</f>
        <v>334714540.49000001</v>
      </c>
      <c r="E39" s="8"/>
      <c r="F39" s="8"/>
    </row>
    <row r="40" spans="2:6" x14ac:dyDescent="0.2">
      <c r="B40" s="8"/>
      <c r="C40" s="8"/>
      <c r="D40" s="15"/>
      <c r="E40" s="8"/>
      <c r="F40" s="8"/>
    </row>
    <row r="41" spans="2:6" x14ac:dyDescent="0.2">
      <c r="B41" s="8"/>
      <c r="C41" s="8"/>
      <c r="D41" s="15"/>
      <c r="E41" s="8"/>
      <c r="F41" s="8"/>
    </row>
    <row r="42" spans="2:6" x14ac:dyDescent="0.2">
      <c r="B42" s="8"/>
      <c r="C42" s="8"/>
      <c r="D42" s="15"/>
      <c r="E42" s="8"/>
      <c r="F42" s="8"/>
    </row>
    <row r="43" spans="2:6" x14ac:dyDescent="0.2">
      <c r="B43" s="8"/>
      <c r="C43" s="8"/>
      <c r="D43" s="15"/>
      <c r="E43" s="8"/>
      <c r="F43" s="8"/>
    </row>
    <row r="44" spans="2:6" x14ac:dyDescent="0.2">
      <c r="B44" s="8"/>
      <c r="C44" s="8"/>
      <c r="D44" s="15"/>
      <c r="E44" s="8"/>
      <c r="F44" s="8"/>
    </row>
    <row r="45" spans="2:6" x14ac:dyDescent="0.2">
      <c r="B45" s="8"/>
      <c r="C45" s="8"/>
      <c r="D45" s="15"/>
      <c r="E45" s="8"/>
      <c r="F45" s="8"/>
    </row>
    <row r="46" spans="2:6" x14ac:dyDescent="0.2">
      <c r="B46" s="8"/>
      <c r="C46" s="8"/>
      <c r="D46" s="15"/>
      <c r="E46" s="8"/>
      <c r="F46" s="8"/>
    </row>
    <row r="47" spans="2:6" x14ac:dyDescent="0.2">
      <c r="B47" s="114" t="s">
        <v>26</v>
      </c>
      <c r="C47" s="114"/>
      <c r="D47" s="114"/>
      <c r="E47" s="8"/>
      <c r="F47" s="8"/>
    </row>
    <row r="48" spans="2:6" x14ac:dyDescent="0.2">
      <c r="B48" s="113" t="s">
        <v>30</v>
      </c>
      <c r="C48" s="113"/>
      <c r="D48" s="113"/>
      <c r="E48" s="8"/>
      <c r="F48" s="8"/>
    </row>
    <row r="49" spans="2:6" x14ac:dyDescent="0.2">
      <c r="B49" s="37" t="s">
        <v>33</v>
      </c>
      <c r="C49" s="9" t="s">
        <v>32</v>
      </c>
      <c r="D49" s="9"/>
      <c r="E49" s="8"/>
      <c r="F49" s="8"/>
    </row>
    <row r="50" spans="2:6" x14ac:dyDescent="0.2">
      <c r="B50" s="8"/>
      <c r="C50" s="8"/>
      <c r="D50" s="15"/>
      <c r="E50" s="8"/>
      <c r="F50" s="8"/>
    </row>
    <row r="51" spans="2:6" x14ac:dyDescent="0.2">
      <c r="B51" s="8"/>
      <c r="C51" s="8"/>
      <c r="D51" s="15"/>
      <c r="E51" s="8"/>
      <c r="F51" s="8"/>
    </row>
    <row r="52" spans="2:6" x14ac:dyDescent="0.2">
      <c r="B52" s="8"/>
      <c r="C52" s="8"/>
      <c r="D52" s="15"/>
      <c r="E52" s="8"/>
      <c r="F52" s="8"/>
    </row>
    <row r="53" spans="2:6" x14ac:dyDescent="0.2">
      <c r="B53" s="8"/>
      <c r="C53" s="8"/>
      <c r="D53" s="15"/>
      <c r="E53" s="8"/>
      <c r="F53" s="8"/>
    </row>
    <row r="54" spans="2:6" x14ac:dyDescent="0.2">
      <c r="B54" s="8"/>
      <c r="C54" s="8"/>
      <c r="D54" s="15"/>
      <c r="E54" s="8"/>
      <c r="F54" s="8"/>
    </row>
    <row r="55" spans="2:6" x14ac:dyDescent="0.2">
      <c r="B55" s="8"/>
      <c r="C55" s="8"/>
      <c r="D55" s="15"/>
      <c r="E55" s="8"/>
      <c r="F55" s="8"/>
    </row>
  </sheetData>
  <mergeCells count="7">
    <mergeCell ref="B48:D48"/>
    <mergeCell ref="B47:D47"/>
    <mergeCell ref="B5:D5"/>
    <mergeCell ref="C7:F7"/>
    <mergeCell ref="B8:D8"/>
    <mergeCell ref="B9:D9"/>
    <mergeCell ref="B10:D10"/>
  </mergeCells>
  <pageMargins left="0.7" right="0.7" top="0.75" bottom="0.75" header="0.3" footer="0.3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55"/>
  <sheetViews>
    <sheetView topLeftCell="A3" zoomScaleNormal="100" workbookViewId="0">
      <selection activeCell="B3" sqref="B3"/>
    </sheetView>
  </sheetViews>
  <sheetFormatPr defaultColWidth="10.76171875" defaultRowHeight="15" x14ac:dyDescent="0.2"/>
  <cols>
    <col min="1" max="1" width="8.875" customWidth="1"/>
    <col min="2" max="2" width="36.72265625" customWidth="1"/>
    <col min="3" max="3" width="41.4296875" customWidth="1"/>
    <col min="4" max="4" width="20.984375" customWidth="1"/>
  </cols>
  <sheetData>
    <row r="4" spans="2:6" ht="30.75" x14ac:dyDescent="0.2">
      <c r="B4" s="1"/>
      <c r="C4" s="1"/>
      <c r="D4" s="2"/>
      <c r="E4" s="2"/>
      <c r="F4" s="2"/>
    </row>
    <row r="5" spans="2:6" ht="19.5" customHeight="1" x14ac:dyDescent="0.2">
      <c r="B5" s="119" t="s">
        <v>0</v>
      </c>
      <c r="C5" s="119"/>
      <c r="D5" s="119"/>
      <c r="E5" s="3"/>
      <c r="F5" s="4"/>
    </row>
    <row r="6" spans="2:6" ht="19.5" customHeight="1" x14ac:dyDescent="0.3">
      <c r="B6" s="5" t="s">
        <v>28</v>
      </c>
      <c r="C6" s="6"/>
      <c r="D6" s="7"/>
      <c r="E6" s="3"/>
      <c r="F6" s="4"/>
    </row>
    <row r="7" spans="2:6" ht="25.5" x14ac:dyDescent="0.3">
      <c r="B7" s="7"/>
      <c r="C7" s="120"/>
      <c r="D7" s="120"/>
      <c r="E7" s="120"/>
      <c r="F7" s="120"/>
    </row>
    <row r="8" spans="2:6" x14ac:dyDescent="0.2">
      <c r="B8" s="117" t="s">
        <v>2</v>
      </c>
      <c r="C8" s="118"/>
      <c r="D8" s="118"/>
      <c r="E8" s="8"/>
      <c r="F8" s="8"/>
    </row>
    <row r="9" spans="2:6" x14ac:dyDescent="0.2">
      <c r="B9" s="117" t="s">
        <v>3</v>
      </c>
      <c r="C9" s="118"/>
      <c r="D9" s="118"/>
      <c r="E9" s="9"/>
      <c r="F9" s="8"/>
    </row>
    <row r="10" spans="2:6" x14ac:dyDescent="0.2">
      <c r="B10" s="117" t="s">
        <v>34</v>
      </c>
      <c r="C10" s="118"/>
      <c r="D10" s="118"/>
      <c r="E10" s="8"/>
      <c r="F10" s="8"/>
    </row>
    <row r="11" spans="2:6" x14ac:dyDescent="0.2">
      <c r="B11" s="10"/>
      <c r="C11" s="9"/>
      <c r="D11" s="9"/>
      <c r="E11" s="8"/>
      <c r="F11" s="8"/>
    </row>
    <row r="12" spans="2:6" x14ac:dyDescent="0.2">
      <c r="B12" s="9"/>
      <c r="C12" s="9"/>
      <c r="D12" s="11"/>
      <c r="E12" s="8"/>
      <c r="F12" s="8"/>
    </row>
    <row r="13" spans="2:6" x14ac:dyDescent="0.2">
      <c r="B13" s="12" t="s">
        <v>5</v>
      </c>
      <c r="C13" s="12"/>
      <c r="D13" s="13"/>
      <c r="E13" s="8"/>
      <c r="F13" s="8"/>
    </row>
    <row r="14" spans="2:6" x14ac:dyDescent="0.2">
      <c r="B14" s="14" t="s">
        <v>6</v>
      </c>
      <c r="C14" s="14"/>
      <c r="D14" s="15"/>
      <c r="E14" s="8"/>
      <c r="F14" s="8"/>
    </row>
    <row r="15" spans="2:6" x14ac:dyDescent="0.2">
      <c r="B15" s="8" t="s">
        <v>7</v>
      </c>
      <c r="C15" s="8"/>
      <c r="D15" s="16">
        <v>652393.18999999994</v>
      </c>
      <c r="E15" s="17"/>
      <c r="F15" s="17"/>
    </row>
    <row r="16" spans="2:6" x14ac:dyDescent="0.2">
      <c r="B16" s="8" t="s">
        <v>8</v>
      </c>
      <c r="C16" s="8"/>
      <c r="D16" s="18" t="s">
        <v>35</v>
      </c>
      <c r="E16" s="17"/>
      <c r="F16" s="17"/>
    </row>
    <row r="17" spans="2:6" x14ac:dyDescent="0.2">
      <c r="B17" s="8" t="s">
        <v>9</v>
      </c>
      <c r="C17" s="8"/>
      <c r="D17" s="18">
        <v>35116065.799999997</v>
      </c>
      <c r="E17" s="8"/>
      <c r="F17" s="8"/>
    </row>
    <row r="18" spans="2:6" ht="15.75" thickBot="1" x14ac:dyDescent="0.25">
      <c r="B18" s="17" t="s">
        <v>10</v>
      </c>
      <c r="C18" s="17"/>
      <c r="D18" s="19">
        <f>SUM(D15:D17)</f>
        <v>35768458.989999995</v>
      </c>
      <c r="E18" s="8"/>
      <c r="F18" s="8"/>
    </row>
    <row r="19" spans="2:6" x14ac:dyDescent="0.2">
      <c r="B19" s="17"/>
      <c r="C19" s="17"/>
      <c r="D19" s="20"/>
      <c r="E19" s="8"/>
      <c r="F19" s="8"/>
    </row>
    <row r="20" spans="2:6" x14ac:dyDescent="0.2">
      <c r="B20" s="14" t="s">
        <v>11</v>
      </c>
      <c r="C20" s="14"/>
      <c r="D20" s="15"/>
      <c r="E20" s="17"/>
      <c r="F20" s="17"/>
    </row>
    <row r="21" spans="2:6" x14ac:dyDescent="0.2">
      <c r="B21" s="8" t="s">
        <v>12</v>
      </c>
      <c r="C21" s="8"/>
      <c r="D21" s="18">
        <f>186387335.47+21210638.18+29094306.23+28121058.97+27406563.2</f>
        <v>292219902.05000001</v>
      </c>
      <c r="E21" s="17"/>
      <c r="F21" s="17"/>
    </row>
    <row r="22" spans="2:6" x14ac:dyDescent="0.2">
      <c r="B22" s="8" t="s">
        <v>13</v>
      </c>
      <c r="C22" s="8"/>
      <c r="D22" s="18">
        <v>1256000</v>
      </c>
      <c r="E22" s="17"/>
      <c r="F22" s="17"/>
    </row>
    <row r="23" spans="2:6" ht="15.75" thickBot="1" x14ac:dyDescent="0.25">
      <c r="B23" s="17" t="s">
        <v>14</v>
      </c>
      <c r="C23" s="17"/>
      <c r="D23" s="19">
        <f>SUM(D21:D22)</f>
        <v>293475902.05000001</v>
      </c>
      <c r="E23" s="17"/>
      <c r="F23" s="17"/>
    </row>
    <row r="24" spans="2:6" x14ac:dyDescent="0.2">
      <c r="B24" s="17"/>
      <c r="C24" s="17"/>
      <c r="D24" s="21"/>
      <c r="E24" s="8"/>
      <c r="F24" s="8"/>
    </row>
    <row r="25" spans="2:6" ht="15.75" thickBot="1" x14ac:dyDescent="0.25">
      <c r="B25" s="17" t="s">
        <v>15</v>
      </c>
      <c r="C25" s="17"/>
      <c r="D25" s="22">
        <f>SUM(D18+D23)</f>
        <v>329244361.04000002</v>
      </c>
      <c r="E25" s="8"/>
      <c r="F25" s="8"/>
    </row>
    <row r="26" spans="2:6" x14ac:dyDescent="0.2">
      <c r="B26" s="17"/>
      <c r="C26" s="17"/>
      <c r="D26" s="20"/>
      <c r="E26" s="17"/>
      <c r="F26" s="17"/>
    </row>
    <row r="27" spans="2:6" x14ac:dyDescent="0.2">
      <c r="B27" s="14" t="s">
        <v>16</v>
      </c>
      <c r="C27" s="14"/>
      <c r="D27" s="15"/>
      <c r="E27" s="17"/>
      <c r="F27" s="17"/>
    </row>
    <row r="28" spans="2:6" x14ac:dyDescent="0.2">
      <c r="B28" s="8" t="s">
        <v>17</v>
      </c>
      <c r="C28" s="8"/>
      <c r="D28" s="18"/>
      <c r="E28" s="8"/>
      <c r="F28" s="8"/>
    </row>
    <row r="29" spans="2:6" ht="15.75" thickBot="1" x14ac:dyDescent="0.25">
      <c r="B29" s="17" t="s">
        <v>18</v>
      </c>
      <c r="C29" s="17"/>
      <c r="D29" s="19">
        <f>SUM(D28:D28)</f>
        <v>0</v>
      </c>
      <c r="E29" s="17"/>
      <c r="F29" s="17"/>
    </row>
    <row r="30" spans="2:6" x14ac:dyDescent="0.2">
      <c r="B30" s="17"/>
      <c r="C30" s="17"/>
      <c r="D30" s="21"/>
      <c r="E30" s="17"/>
      <c r="F30" s="17"/>
    </row>
    <row r="31" spans="2:6" x14ac:dyDescent="0.2">
      <c r="B31" s="8" t="s">
        <v>19</v>
      </c>
      <c r="C31" s="8"/>
      <c r="D31" s="18">
        <v>0</v>
      </c>
      <c r="E31" s="17"/>
      <c r="F31" s="17"/>
    </row>
    <row r="32" spans="2:6" ht="15.75" thickBot="1" x14ac:dyDescent="0.25">
      <c r="B32" s="17" t="s">
        <v>20</v>
      </c>
      <c r="C32" s="17"/>
      <c r="D32" s="19">
        <f>SUM(D31:D31)</f>
        <v>0</v>
      </c>
      <c r="E32" s="17"/>
      <c r="F32" s="17"/>
    </row>
    <row r="33" spans="2:6" x14ac:dyDescent="0.2">
      <c r="B33" s="17"/>
      <c r="C33" s="17"/>
      <c r="D33" s="21"/>
      <c r="E33" s="8"/>
      <c r="F33" s="8"/>
    </row>
    <row r="34" spans="2:6" ht="15.75" thickBot="1" x14ac:dyDescent="0.25">
      <c r="B34" s="17" t="s">
        <v>21</v>
      </c>
      <c r="C34" s="17"/>
      <c r="D34" s="22">
        <f>SUM(D29)</f>
        <v>0</v>
      </c>
      <c r="E34" s="8"/>
      <c r="F34" s="8"/>
    </row>
    <row r="35" spans="2:6" x14ac:dyDescent="0.2">
      <c r="B35" s="17"/>
      <c r="C35" s="17"/>
      <c r="D35" s="20"/>
      <c r="E35" s="8"/>
      <c r="F35" s="8"/>
    </row>
    <row r="36" spans="2:6" x14ac:dyDescent="0.2">
      <c r="B36" s="8" t="s">
        <v>22</v>
      </c>
      <c r="C36" s="14"/>
      <c r="D36" s="15">
        <v>92375608</v>
      </c>
      <c r="E36" s="17"/>
      <c r="F36" s="17"/>
    </row>
    <row r="37" spans="2:6" x14ac:dyDescent="0.2">
      <c r="B37" s="8" t="s">
        <v>23</v>
      </c>
      <c r="C37" s="8"/>
      <c r="D37" s="18">
        <v>-55459542.200000003</v>
      </c>
      <c r="E37" s="8"/>
      <c r="F37" s="8"/>
    </row>
    <row r="38" spans="2:6" x14ac:dyDescent="0.2">
      <c r="B38" s="8" t="s">
        <v>24</v>
      </c>
      <c r="C38" s="8"/>
      <c r="D38" s="18">
        <v>430018.98</v>
      </c>
      <c r="E38" s="8"/>
      <c r="F38" s="8"/>
    </row>
    <row r="39" spans="2:6" ht="15.75" thickBot="1" x14ac:dyDescent="0.25">
      <c r="B39" s="17" t="s">
        <v>25</v>
      </c>
      <c r="C39" s="17"/>
      <c r="D39" s="19">
        <f>SUM(D25)</f>
        <v>329244361.04000002</v>
      </c>
      <c r="E39" s="8"/>
      <c r="F39" s="8"/>
    </row>
    <row r="40" spans="2:6" x14ac:dyDescent="0.2">
      <c r="B40" s="8"/>
      <c r="C40" s="8"/>
      <c r="D40" s="15"/>
      <c r="E40" s="8"/>
      <c r="F40" s="8"/>
    </row>
    <row r="41" spans="2:6" x14ac:dyDescent="0.2">
      <c r="B41" s="8"/>
      <c r="C41" s="8"/>
      <c r="D41" s="15"/>
      <c r="E41" s="8"/>
      <c r="F41" s="8"/>
    </row>
    <row r="42" spans="2:6" x14ac:dyDescent="0.2">
      <c r="B42" s="8"/>
      <c r="C42" s="8"/>
      <c r="D42" s="15"/>
      <c r="E42" s="8"/>
      <c r="F42" s="8"/>
    </row>
    <row r="43" spans="2:6" x14ac:dyDescent="0.2">
      <c r="B43" s="8"/>
      <c r="C43" s="8"/>
      <c r="D43" s="15"/>
      <c r="E43" s="8"/>
      <c r="F43" s="8"/>
    </row>
    <row r="44" spans="2:6" x14ac:dyDescent="0.2">
      <c r="B44" s="8"/>
      <c r="C44" s="8"/>
      <c r="D44" s="15"/>
      <c r="E44" s="8"/>
      <c r="F44" s="8"/>
    </row>
    <row r="45" spans="2:6" x14ac:dyDescent="0.2">
      <c r="B45" s="8"/>
      <c r="C45" s="8"/>
      <c r="D45" s="15"/>
      <c r="E45" s="8"/>
      <c r="F45" s="8"/>
    </row>
    <row r="46" spans="2:6" x14ac:dyDescent="0.2">
      <c r="B46" s="8"/>
      <c r="C46" s="8"/>
      <c r="D46" s="15"/>
      <c r="E46" s="8"/>
      <c r="F46" s="8"/>
    </row>
    <row r="47" spans="2:6" x14ac:dyDescent="0.2">
      <c r="B47" s="38" t="s">
        <v>42</v>
      </c>
      <c r="C47" s="23"/>
      <c r="D47" s="23"/>
      <c r="E47" s="8"/>
      <c r="F47" s="8"/>
    </row>
    <row r="48" spans="2:6" x14ac:dyDescent="0.2">
      <c r="B48" s="23" t="s">
        <v>41</v>
      </c>
      <c r="C48" s="113" t="s">
        <v>43</v>
      </c>
      <c r="D48" s="113"/>
      <c r="E48" s="8"/>
      <c r="F48" s="8"/>
    </row>
    <row r="49" spans="2:6" x14ac:dyDescent="0.2">
      <c r="B49" s="24" t="s">
        <v>33</v>
      </c>
      <c r="C49" s="113" t="s">
        <v>44</v>
      </c>
      <c r="D49" s="113"/>
      <c r="E49" s="8"/>
      <c r="F49" s="8"/>
    </row>
    <row r="50" spans="2:6" x14ac:dyDescent="0.2">
      <c r="B50" s="8"/>
      <c r="C50" s="8"/>
      <c r="D50" s="15"/>
      <c r="E50" s="8"/>
      <c r="F50" s="8"/>
    </row>
    <row r="51" spans="2:6" x14ac:dyDescent="0.2">
      <c r="B51" s="8"/>
      <c r="C51" s="8"/>
      <c r="D51" s="15"/>
      <c r="E51" s="8"/>
      <c r="F51" s="8"/>
    </row>
    <row r="52" spans="2:6" x14ac:dyDescent="0.2">
      <c r="B52" s="8"/>
      <c r="C52" s="8"/>
      <c r="D52" s="15"/>
      <c r="E52" s="8"/>
      <c r="F52" s="8"/>
    </row>
    <row r="53" spans="2:6" x14ac:dyDescent="0.2">
      <c r="B53" s="8"/>
      <c r="C53" s="8"/>
      <c r="D53" s="15"/>
      <c r="E53" s="8"/>
      <c r="F53" s="8"/>
    </row>
    <row r="54" spans="2:6" x14ac:dyDescent="0.2">
      <c r="B54" s="8"/>
      <c r="C54" s="8"/>
      <c r="D54" s="15"/>
      <c r="E54" s="8"/>
      <c r="F54" s="8"/>
    </row>
    <row r="55" spans="2:6" x14ac:dyDescent="0.2">
      <c r="B55" s="8"/>
      <c r="C55" s="8"/>
      <c r="D55" s="15"/>
      <c r="E55" s="8"/>
      <c r="F55" s="8"/>
    </row>
  </sheetData>
  <mergeCells count="7">
    <mergeCell ref="C48:D48"/>
    <mergeCell ref="C49:D49"/>
    <mergeCell ref="B5:D5"/>
    <mergeCell ref="C7:F7"/>
    <mergeCell ref="B8:D8"/>
    <mergeCell ref="B9:D9"/>
    <mergeCell ref="B10:D10"/>
  </mergeCells>
  <pageMargins left="0.7" right="0.7" top="0.75" bottom="0.75" header="0.3" footer="0.3"/>
  <pageSetup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F55"/>
  <sheetViews>
    <sheetView zoomScaleNormal="100" workbookViewId="0">
      <selection activeCell="C13" sqref="C13"/>
    </sheetView>
  </sheetViews>
  <sheetFormatPr defaultColWidth="10.76171875" defaultRowHeight="15" x14ac:dyDescent="0.2"/>
  <cols>
    <col min="1" max="1" width="8.875" customWidth="1"/>
    <col min="2" max="2" width="36.72265625" customWidth="1"/>
    <col min="3" max="3" width="41.4296875" customWidth="1"/>
    <col min="4" max="4" width="20.984375" customWidth="1"/>
  </cols>
  <sheetData>
    <row r="4" spans="2:6" ht="30.75" x14ac:dyDescent="0.2">
      <c r="B4" s="1"/>
      <c r="C4" s="1"/>
      <c r="D4" s="2"/>
      <c r="E4" s="2"/>
      <c r="F4" s="2"/>
    </row>
    <row r="5" spans="2:6" ht="15.75" customHeight="1" x14ac:dyDescent="0.2">
      <c r="B5" s="1"/>
      <c r="C5" s="1"/>
      <c r="D5" s="2"/>
      <c r="E5" s="2"/>
      <c r="F5" s="2"/>
    </row>
    <row r="6" spans="2:6" ht="17.25" x14ac:dyDescent="0.2">
      <c r="B6" s="119" t="s">
        <v>0</v>
      </c>
      <c r="C6" s="119"/>
      <c r="D6" s="119"/>
      <c r="E6" s="3"/>
      <c r="F6" s="4"/>
    </row>
    <row r="7" spans="2:6" ht="25.5" x14ac:dyDescent="0.3">
      <c r="B7" s="5" t="s">
        <v>1</v>
      </c>
      <c r="C7" s="6"/>
      <c r="D7" s="7"/>
      <c r="E7" s="3"/>
      <c r="F7" s="4"/>
    </row>
    <row r="8" spans="2:6" ht="25.5" x14ac:dyDescent="0.3">
      <c r="B8" s="7"/>
      <c r="C8" s="120"/>
      <c r="D8" s="120"/>
      <c r="E8" s="120"/>
      <c r="F8" s="120"/>
    </row>
    <row r="9" spans="2:6" x14ac:dyDescent="0.2">
      <c r="B9" s="117" t="s">
        <v>2</v>
      </c>
      <c r="C9" s="118"/>
      <c r="D9" s="118"/>
      <c r="E9" s="8"/>
      <c r="F9" s="8"/>
    </row>
    <row r="10" spans="2:6" x14ac:dyDescent="0.2">
      <c r="B10" s="117" t="s">
        <v>3</v>
      </c>
      <c r="C10" s="118"/>
      <c r="D10" s="118"/>
      <c r="E10" s="9"/>
      <c r="F10" s="8"/>
    </row>
    <row r="11" spans="2:6" x14ac:dyDescent="0.2">
      <c r="B11" s="117" t="s">
        <v>36</v>
      </c>
      <c r="C11" s="118"/>
      <c r="D11" s="118"/>
      <c r="E11" s="8"/>
      <c r="F11" s="8"/>
    </row>
    <row r="12" spans="2:6" x14ac:dyDescent="0.2">
      <c r="B12" s="10"/>
      <c r="C12" s="9"/>
      <c r="D12" s="9"/>
      <c r="E12" s="8"/>
      <c r="F12" s="8"/>
    </row>
    <row r="13" spans="2:6" x14ac:dyDescent="0.2">
      <c r="B13" s="9"/>
      <c r="C13" s="9"/>
      <c r="D13" s="11"/>
      <c r="E13" s="8"/>
      <c r="F13" s="8"/>
    </row>
    <row r="14" spans="2:6" x14ac:dyDescent="0.2">
      <c r="B14" s="12" t="s">
        <v>5</v>
      </c>
      <c r="C14" s="12"/>
      <c r="D14" s="13"/>
      <c r="E14" s="8"/>
      <c r="F14" s="8"/>
    </row>
    <row r="15" spans="2:6" x14ac:dyDescent="0.2">
      <c r="B15" s="14" t="s">
        <v>6</v>
      </c>
      <c r="C15" s="14"/>
      <c r="D15" s="15"/>
      <c r="E15" s="8"/>
      <c r="F15" s="8"/>
    </row>
    <row r="16" spans="2:6" x14ac:dyDescent="0.2">
      <c r="B16" s="8" t="s">
        <v>7</v>
      </c>
      <c r="C16" s="8"/>
      <c r="D16" s="16">
        <v>2372400.0699999998</v>
      </c>
      <c r="E16" s="17"/>
      <c r="F16" s="17"/>
    </row>
    <row r="17" spans="2:6" x14ac:dyDescent="0.2">
      <c r="B17" s="8" t="s">
        <v>8</v>
      </c>
      <c r="C17" s="8"/>
      <c r="D17" s="18" t="s">
        <v>35</v>
      </c>
      <c r="E17" s="17"/>
      <c r="F17" s="17"/>
    </row>
    <row r="18" spans="2:6" x14ac:dyDescent="0.2">
      <c r="B18" s="8" t="s">
        <v>9</v>
      </c>
      <c r="C18" s="8"/>
      <c r="D18" s="18">
        <v>27097572.059999999</v>
      </c>
      <c r="E18" s="8"/>
      <c r="F18" s="8"/>
    </row>
    <row r="19" spans="2:6" ht="15.75" thickBot="1" x14ac:dyDescent="0.25">
      <c r="B19" s="17" t="s">
        <v>10</v>
      </c>
      <c r="C19" s="17"/>
      <c r="D19" s="19">
        <f>SUM(D16:D18)</f>
        <v>29469972.129999999</v>
      </c>
      <c r="E19" s="8"/>
      <c r="F19" s="8"/>
    </row>
    <row r="20" spans="2:6" x14ac:dyDescent="0.2">
      <c r="B20" s="17"/>
      <c r="C20" s="17"/>
      <c r="D20" s="20"/>
      <c r="E20" s="8"/>
      <c r="F20" s="8"/>
    </row>
    <row r="21" spans="2:6" x14ac:dyDescent="0.2">
      <c r="B21" s="14" t="s">
        <v>11</v>
      </c>
      <c r="C21" s="14"/>
      <c r="D21" s="15"/>
      <c r="E21" s="17"/>
      <c r="F21" s="17"/>
    </row>
    <row r="22" spans="2:6" x14ac:dyDescent="0.2">
      <c r="B22" s="8" t="s">
        <v>12</v>
      </c>
      <c r="C22" s="8"/>
      <c r="D22" s="18">
        <f>186387335.47+21210638.18+29094306.23+28121058.97+27406563.2</f>
        <v>292219902.05000001</v>
      </c>
      <c r="E22" s="17"/>
      <c r="F22" s="17"/>
    </row>
    <row r="23" spans="2:6" x14ac:dyDescent="0.2">
      <c r="B23" s="8" t="s">
        <v>13</v>
      </c>
      <c r="C23" s="8"/>
      <c r="D23" s="18">
        <v>1256000</v>
      </c>
      <c r="E23" s="17"/>
      <c r="F23" s="17"/>
    </row>
    <row r="24" spans="2:6" ht="15.75" thickBot="1" x14ac:dyDescent="0.25">
      <c r="B24" s="17" t="s">
        <v>14</v>
      </c>
      <c r="C24" s="17"/>
      <c r="D24" s="19">
        <f>SUM(D22:D23)</f>
        <v>293475902.05000001</v>
      </c>
      <c r="E24" s="17"/>
      <c r="F24" s="17"/>
    </row>
    <row r="25" spans="2:6" x14ac:dyDescent="0.2">
      <c r="B25" s="17"/>
      <c r="C25" s="17"/>
      <c r="D25" s="21"/>
      <c r="E25" s="8"/>
      <c r="F25" s="8"/>
    </row>
    <row r="26" spans="2:6" ht="15.75" thickBot="1" x14ac:dyDescent="0.25">
      <c r="B26" s="17" t="s">
        <v>15</v>
      </c>
      <c r="C26" s="17"/>
      <c r="D26" s="22">
        <f>SUM(D19+D24)</f>
        <v>322945874.18000001</v>
      </c>
      <c r="E26" s="8"/>
      <c r="F26" s="8"/>
    </row>
    <row r="27" spans="2:6" x14ac:dyDescent="0.2">
      <c r="B27" s="17"/>
      <c r="C27" s="17"/>
      <c r="D27" s="20"/>
      <c r="E27" s="17"/>
      <c r="F27" s="17"/>
    </row>
    <row r="28" spans="2:6" x14ac:dyDescent="0.2">
      <c r="B28" s="14" t="s">
        <v>16</v>
      </c>
      <c r="C28" s="14"/>
      <c r="D28" s="15"/>
      <c r="E28" s="17"/>
      <c r="F28" s="17"/>
    </row>
    <row r="29" spans="2:6" x14ac:dyDescent="0.2">
      <c r="B29" s="8" t="s">
        <v>17</v>
      </c>
      <c r="C29" s="8"/>
      <c r="D29" s="18"/>
      <c r="E29" s="8"/>
      <c r="F29" s="8"/>
    </row>
    <row r="30" spans="2:6" ht="15.75" thickBot="1" x14ac:dyDescent="0.25">
      <c r="B30" s="17" t="s">
        <v>18</v>
      </c>
      <c r="C30" s="17"/>
      <c r="D30" s="19">
        <f>SUM(D29:D29)</f>
        <v>0</v>
      </c>
      <c r="E30" s="17"/>
      <c r="F30" s="17"/>
    </row>
    <row r="31" spans="2:6" x14ac:dyDescent="0.2">
      <c r="B31" s="17"/>
      <c r="C31" s="17"/>
      <c r="D31" s="21"/>
      <c r="E31" s="17"/>
      <c r="F31" s="17"/>
    </row>
    <row r="32" spans="2:6" x14ac:dyDescent="0.2">
      <c r="B32" s="8" t="s">
        <v>19</v>
      </c>
      <c r="C32" s="8"/>
      <c r="D32" s="18">
        <v>0</v>
      </c>
      <c r="E32" s="17"/>
      <c r="F32" s="17"/>
    </row>
    <row r="33" spans="2:6" ht="15.75" thickBot="1" x14ac:dyDescent="0.25">
      <c r="B33" s="17" t="s">
        <v>20</v>
      </c>
      <c r="C33" s="17"/>
      <c r="D33" s="19">
        <f>SUM(D32:D32)</f>
        <v>0</v>
      </c>
      <c r="E33" s="17"/>
      <c r="F33" s="17"/>
    </row>
    <row r="34" spans="2:6" x14ac:dyDescent="0.2">
      <c r="B34" s="17"/>
      <c r="C34" s="17"/>
      <c r="D34" s="21"/>
      <c r="E34" s="8"/>
      <c r="F34" s="8"/>
    </row>
    <row r="35" spans="2:6" ht="15.75" thickBot="1" x14ac:dyDescent="0.25">
      <c r="B35" s="17" t="s">
        <v>21</v>
      </c>
      <c r="C35" s="17"/>
      <c r="D35" s="22">
        <f>SUM(D30)</f>
        <v>0</v>
      </c>
      <c r="E35" s="8"/>
      <c r="F35" s="8"/>
    </row>
    <row r="36" spans="2:6" x14ac:dyDescent="0.2">
      <c r="B36" s="17"/>
      <c r="C36" s="17"/>
      <c r="D36" s="20"/>
      <c r="E36" s="8"/>
      <c r="F36" s="8"/>
    </row>
    <row r="37" spans="2:6" x14ac:dyDescent="0.2">
      <c r="B37" s="8" t="s">
        <v>22</v>
      </c>
      <c r="C37" s="14"/>
      <c r="D37" s="15">
        <v>92375608</v>
      </c>
      <c r="E37" s="17"/>
      <c r="F37" s="17"/>
    </row>
    <row r="38" spans="2:6" x14ac:dyDescent="0.2">
      <c r="B38" s="8" t="s">
        <v>23</v>
      </c>
      <c r="C38" s="8"/>
      <c r="D38" s="18">
        <v>-63651590.340000004</v>
      </c>
      <c r="E38" s="8"/>
      <c r="F38" s="8"/>
    </row>
    <row r="39" spans="2:6" x14ac:dyDescent="0.2">
      <c r="B39" s="8" t="s">
        <v>24</v>
      </c>
      <c r="C39" s="8"/>
      <c r="D39" s="18">
        <v>1416418.42</v>
      </c>
      <c r="E39" s="8"/>
      <c r="F39" s="8"/>
    </row>
    <row r="40" spans="2:6" ht="15.75" thickBot="1" x14ac:dyDescent="0.25">
      <c r="B40" s="17" t="s">
        <v>25</v>
      </c>
      <c r="C40" s="17"/>
      <c r="D40" s="19">
        <f>SUM(D26)</f>
        <v>322945874.18000001</v>
      </c>
      <c r="E40" s="8"/>
      <c r="F40" s="8"/>
    </row>
    <row r="41" spans="2:6" x14ac:dyDescent="0.2">
      <c r="B41" s="8"/>
      <c r="C41" s="8"/>
      <c r="D41" s="15"/>
      <c r="E41" s="8"/>
      <c r="F41" s="8"/>
    </row>
    <row r="42" spans="2:6" x14ac:dyDescent="0.2">
      <c r="B42" s="8"/>
      <c r="C42" s="8"/>
      <c r="D42" s="15"/>
      <c r="E42" s="8"/>
      <c r="F42" s="8"/>
    </row>
    <row r="43" spans="2:6" x14ac:dyDescent="0.2">
      <c r="B43" s="8"/>
      <c r="C43" s="8"/>
      <c r="D43" s="15"/>
      <c r="E43" s="8"/>
      <c r="F43" s="8"/>
    </row>
    <row r="44" spans="2:6" x14ac:dyDescent="0.2">
      <c r="B44" s="8"/>
      <c r="C44" s="8"/>
      <c r="D44" s="15"/>
      <c r="E44" s="8"/>
      <c r="F44" s="8"/>
    </row>
    <row r="45" spans="2:6" x14ac:dyDescent="0.2">
      <c r="B45" s="8"/>
      <c r="C45" s="8"/>
      <c r="D45" s="15"/>
      <c r="E45" s="8"/>
      <c r="F45" s="8"/>
    </row>
    <row r="46" spans="2:6" x14ac:dyDescent="0.2">
      <c r="B46" s="8"/>
      <c r="C46" s="8"/>
      <c r="D46" s="15"/>
      <c r="E46" s="8"/>
      <c r="F46" s="8"/>
    </row>
    <row r="47" spans="2:6" x14ac:dyDescent="0.2">
      <c r="B47" s="8"/>
      <c r="C47" s="8"/>
      <c r="D47" s="15"/>
      <c r="E47" s="8"/>
      <c r="F47" s="8"/>
    </row>
    <row r="48" spans="2:6" ht="15" customHeight="1" x14ac:dyDescent="0.2">
      <c r="B48" s="121" t="s">
        <v>37</v>
      </c>
      <c r="C48" s="121"/>
      <c r="D48" s="121"/>
      <c r="E48" s="8"/>
      <c r="F48" s="8"/>
    </row>
    <row r="49" spans="2:6" x14ac:dyDescent="0.2">
      <c r="B49" s="39" t="s">
        <v>38</v>
      </c>
      <c r="C49" s="23" t="s">
        <v>39</v>
      </c>
      <c r="D49" s="23"/>
      <c r="E49" s="8"/>
      <c r="F49" s="8"/>
    </row>
    <row r="50" spans="2:6" x14ac:dyDescent="0.2">
      <c r="B50" s="24" t="s">
        <v>40</v>
      </c>
      <c r="C50" s="113" t="s">
        <v>27</v>
      </c>
      <c r="D50" s="113"/>
      <c r="E50" s="8"/>
      <c r="F50" s="8"/>
    </row>
    <row r="51" spans="2:6" x14ac:dyDescent="0.2">
      <c r="B51" s="8"/>
      <c r="C51" s="8"/>
      <c r="D51" s="15"/>
      <c r="E51" s="8"/>
      <c r="F51" s="8"/>
    </row>
    <row r="52" spans="2:6" x14ac:dyDescent="0.2">
      <c r="B52" s="8"/>
      <c r="C52" s="8"/>
      <c r="D52" s="15"/>
      <c r="E52" s="8"/>
      <c r="F52" s="8"/>
    </row>
    <row r="53" spans="2:6" x14ac:dyDescent="0.2">
      <c r="B53" s="8"/>
      <c r="C53" s="8"/>
      <c r="D53" s="15"/>
      <c r="E53" s="8"/>
      <c r="F53" s="8"/>
    </row>
    <row r="54" spans="2:6" x14ac:dyDescent="0.2">
      <c r="B54" s="8"/>
      <c r="C54" s="8"/>
      <c r="D54" s="15"/>
      <c r="E54" s="8"/>
      <c r="F54" s="8"/>
    </row>
    <row r="55" spans="2:6" x14ac:dyDescent="0.2">
      <c r="B55" s="8"/>
      <c r="C55" s="8"/>
      <c r="D55" s="15"/>
      <c r="E55" s="8"/>
      <c r="F55" s="8"/>
    </row>
  </sheetData>
  <mergeCells count="7">
    <mergeCell ref="C50:D50"/>
    <mergeCell ref="B6:D6"/>
    <mergeCell ref="C8:F8"/>
    <mergeCell ref="B11:D11"/>
    <mergeCell ref="B48:D48"/>
    <mergeCell ref="B9:D9"/>
    <mergeCell ref="B10:D10"/>
  </mergeCells>
  <pageMargins left="0.7" right="0.7" top="0.75" bottom="0.75" header="0.3" footer="0.3"/>
  <pageSetup scale="6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F51"/>
  <sheetViews>
    <sheetView tabSelected="1" workbookViewId="0">
      <selection activeCell="E25" sqref="E25"/>
    </sheetView>
  </sheetViews>
  <sheetFormatPr defaultColWidth="10.76171875" defaultRowHeight="15" x14ac:dyDescent="0.2"/>
  <cols>
    <col min="2" max="2" width="55.15234375" customWidth="1"/>
    <col min="3" max="3" width="16.27734375" customWidth="1"/>
    <col min="4" max="4" width="14.796875" bestFit="1" customWidth="1"/>
  </cols>
  <sheetData>
    <row r="6" spans="1:6" ht="30.75" x14ac:dyDescent="0.2">
      <c r="A6" s="110"/>
      <c r="B6" s="1"/>
      <c r="C6" s="1"/>
      <c r="D6" s="2"/>
      <c r="E6" s="2"/>
      <c r="F6" s="2"/>
    </row>
    <row r="7" spans="1:6" ht="17.25" x14ac:dyDescent="0.2">
      <c r="A7" s="110"/>
      <c r="B7" s="119" t="s">
        <v>92</v>
      </c>
      <c r="C7" s="119"/>
      <c r="D7" s="119"/>
      <c r="E7" s="3"/>
      <c r="F7" s="4"/>
    </row>
    <row r="8" spans="1:6" ht="25.5" x14ac:dyDescent="0.3">
      <c r="A8" s="110"/>
      <c r="B8" s="5" t="s">
        <v>93</v>
      </c>
      <c r="C8" s="6"/>
      <c r="D8" s="7"/>
      <c r="E8" s="3"/>
      <c r="F8" s="4"/>
    </row>
    <row r="9" spans="1:6" ht="25.5" x14ac:dyDescent="0.3">
      <c r="A9" s="110"/>
      <c r="B9" s="7"/>
      <c r="C9" s="120"/>
      <c r="D9" s="120"/>
      <c r="E9" s="120"/>
      <c r="F9" s="120"/>
    </row>
    <row r="10" spans="1:6" x14ac:dyDescent="0.2">
      <c r="A10" s="110"/>
      <c r="B10" s="117" t="s">
        <v>2</v>
      </c>
      <c r="C10" s="118"/>
      <c r="D10" s="118"/>
      <c r="E10" s="8"/>
      <c r="F10" s="8"/>
    </row>
    <row r="11" spans="1:6" x14ac:dyDescent="0.2">
      <c r="A11" s="110"/>
      <c r="B11" s="117" t="s">
        <v>3</v>
      </c>
      <c r="C11" s="118"/>
      <c r="D11" s="118"/>
      <c r="E11" s="110"/>
      <c r="F11" s="8"/>
    </row>
    <row r="12" spans="1:6" x14ac:dyDescent="0.2">
      <c r="A12" s="110"/>
      <c r="B12" s="117" t="s">
        <v>94</v>
      </c>
      <c r="C12" s="118"/>
      <c r="D12" s="118"/>
      <c r="E12" s="8"/>
      <c r="F12" s="8"/>
    </row>
    <row r="13" spans="1:6" x14ac:dyDescent="0.2">
      <c r="A13" s="110"/>
      <c r="B13" s="109"/>
      <c r="C13" s="110"/>
      <c r="D13" s="110"/>
      <c r="E13" s="8"/>
      <c r="F13" s="8"/>
    </row>
    <row r="14" spans="1:6" x14ac:dyDescent="0.2">
      <c r="A14" s="110"/>
      <c r="B14" s="110"/>
      <c r="C14" s="110"/>
      <c r="D14" s="112"/>
      <c r="E14" s="8"/>
      <c r="F14" s="8"/>
    </row>
    <row r="15" spans="1:6" x14ac:dyDescent="0.2">
      <c r="A15" s="110"/>
      <c r="B15" s="12" t="s">
        <v>5</v>
      </c>
      <c r="C15" s="12"/>
      <c r="D15" s="111"/>
      <c r="E15" s="8"/>
      <c r="F15" s="8"/>
    </row>
    <row r="16" spans="1:6" x14ac:dyDescent="0.2">
      <c r="A16" s="110"/>
      <c r="B16" s="14" t="s">
        <v>6</v>
      </c>
      <c r="C16" s="14"/>
      <c r="D16" s="15"/>
      <c r="E16" s="8"/>
      <c r="F16" s="8"/>
    </row>
    <row r="17" spans="1:6" x14ac:dyDescent="0.2">
      <c r="A17" s="110"/>
      <c r="B17" s="8" t="s">
        <v>7</v>
      </c>
      <c r="C17" s="8"/>
      <c r="D17" s="16">
        <v>2860356.9</v>
      </c>
      <c r="E17" s="17"/>
      <c r="F17" s="17"/>
    </row>
    <row r="18" spans="1:6" x14ac:dyDescent="0.2">
      <c r="A18" s="110"/>
      <c r="B18" s="8" t="s">
        <v>8</v>
      </c>
      <c r="C18" s="8"/>
      <c r="D18" s="18" t="s">
        <v>35</v>
      </c>
      <c r="E18" s="17"/>
      <c r="F18" s="17"/>
    </row>
    <row r="19" spans="1:6" x14ac:dyDescent="0.2">
      <c r="A19" s="110"/>
      <c r="B19" s="8" t="s">
        <v>9</v>
      </c>
      <c r="C19" s="8"/>
      <c r="D19" s="18">
        <v>20451241.23</v>
      </c>
      <c r="E19" s="8"/>
      <c r="F19" s="8"/>
    </row>
    <row r="20" spans="1:6" ht="15.75" thickBot="1" x14ac:dyDescent="0.25">
      <c r="A20" s="110"/>
      <c r="B20" s="17" t="s">
        <v>10</v>
      </c>
      <c r="C20" s="17"/>
      <c r="D20" s="19">
        <f>SUM(D17:D19)</f>
        <v>23311598.129999999</v>
      </c>
      <c r="E20" s="8"/>
      <c r="F20" s="8"/>
    </row>
    <row r="21" spans="1:6" x14ac:dyDescent="0.2">
      <c r="A21" s="110"/>
      <c r="B21" s="17"/>
      <c r="C21" s="17"/>
      <c r="D21" s="20"/>
      <c r="E21" s="8"/>
      <c r="F21" s="8"/>
    </row>
    <row r="22" spans="1:6" x14ac:dyDescent="0.2">
      <c r="A22" s="110"/>
      <c r="B22" s="14" t="s">
        <v>11</v>
      </c>
      <c r="C22" s="14"/>
      <c r="D22" s="15"/>
      <c r="E22" s="17"/>
      <c r="F22" s="17"/>
    </row>
    <row r="23" spans="1:6" x14ac:dyDescent="0.2">
      <c r="A23" s="110"/>
      <c r="B23" s="8" t="s">
        <v>12</v>
      </c>
      <c r="C23" s="8"/>
      <c r="D23" s="18">
        <f>186387335.47+21210638.18+29094306.23+28121058.97+27406563.2</f>
        <v>292219902.05000001</v>
      </c>
      <c r="E23" s="17"/>
      <c r="F23" s="17"/>
    </row>
    <row r="24" spans="1:6" x14ac:dyDescent="0.2">
      <c r="A24" s="110"/>
      <c r="B24" s="8" t="s">
        <v>13</v>
      </c>
      <c r="C24" s="8"/>
      <c r="D24" s="18">
        <v>1256000</v>
      </c>
      <c r="E24" s="17"/>
      <c r="F24" s="17"/>
    </row>
    <row r="25" spans="1:6" ht="15.75" thickBot="1" x14ac:dyDescent="0.25">
      <c r="A25" s="110"/>
      <c r="B25" s="17" t="s">
        <v>14</v>
      </c>
      <c r="C25" s="17"/>
      <c r="D25" s="19">
        <f>SUM(D23:D24)</f>
        <v>293475902.05000001</v>
      </c>
      <c r="E25" s="17"/>
      <c r="F25" s="17"/>
    </row>
    <row r="26" spans="1:6" x14ac:dyDescent="0.2">
      <c r="A26" s="110"/>
      <c r="B26" s="17"/>
      <c r="C26" s="17"/>
      <c r="D26" s="21"/>
      <c r="E26" s="8"/>
      <c r="F26" s="8"/>
    </row>
    <row r="27" spans="1:6" ht="15.75" thickBot="1" x14ac:dyDescent="0.25">
      <c r="A27" s="110"/>
      <c r="B27" s="17" t="s">
        <v>15</v>
      </c>
      <c r="C27" s="17"/>
      <c r="D27" s="22">
        <f>SUM(D20+D25)</f>
        <v>316787500.18000001</v>
      </c>
      <c r="E27" s="8"/>
      <c r="F27" s="8"/>
    </row>
    <row r="28" spans="1:6" x14ac:dyDescent="0.2">
      <c r="A28" s="110"/>
      <c r="B28" s="17"/>
      <c r="C28" s="17"/>
      <c r="D28" s="20"/>
      <c r="E28" s="17"/>
      <c r="F28" s="17"/>
    </row>
    <row r="29" spans="1:6" x14ac:dyDescent="0.2">
      <c r="A29" s="110"/>
      <c r="B29" s="14" t="s">
        <v>16</v>
      </c>
      <c r="C29" s="14"/>
      <c r="D29" s="15"/>
      <c r="E29" s="17"/>
      <c r="F29" s="17"/>
    </row>
    <row r="30" spans="1:6" x14ac:dyDescent="0.2">
      <c r="A30" s="110"/>
      <c r="B30" s="8" t="s">
        <v>17</v>
      </c>
      <c r="C30" s="8"/>
      <c r="D30" s="18"/>
      <c r="E30" s="8"/>
      <c r="F30" s="8"/>
    </row>
    <row r="31" spans="1:6" ht="15.75" thickBot="1" x14ac:dyDescent="0.25">
      <c r="A31" s="110"/>
      <c r="B31" s="17" t="s">
        <v>18</v>
      </c>
      <c r="C31" s="17"/>
      <c r="D31" s="19">
        <f>SUM(D30:D30)</f>
        <v>0</v>
      </c>
      <c r="E31" s="17"/>
      <c r="F31" s="17"/>
    </row>
    <row r="32" spans="1:6" x14ac:dyDescent="0.2">
      <c r="A32" s="110"/>
      <c r="B32" s="17"/>
      <c r="C32" s="17"/>
      <c r="D32" s="21"/>
      <c r="E32" s="17"/>
      <c r="F32" s="17"/>
    </row>
    <row r="33" spans="1:6" x14ac:dyDescent="0.2">
      <c r="A33" s="110"/>
      <c r="B33" s="8" t="s">
        <v>19</v>
      </c>
      <c r="C33" s="8"/>
      <c r="D33" s="18">
        <v>0</v>
      </c>
      <c r="E33" s="17"/>
      <c r="F33" s="17"/>
    </row>
    <row r="34" spans="1:6" ht="15.75" thickBot="1" x14ac:dyDescent="0.25">
      <c r="A34" s="110"/>
      <c r="B34" s="17" t="s">
        <v>20</v>
      </c>
      <c r="C34" s="17"/>
      <c r="D34" s="19">
        <f>SUM(D33:D33)</f>
        <v>0</v>
      </c>
      <c r="E34" s="17"/>
      <c r="F34" s="17"/>
    </row>
    <row r="35" spans="1:6" x14ac:dyDescent="0.2">
      <c r="A35" s="110"/>
      <c r="B35" s="17"/>
      <c r="C35" s="17"/>
      <c r="D35" s="21"/>
      <c r="E35" s="8"/>
      <c r="F35" s="8"/>
    </row>
    <row r="36" spans="1:6" ht="15.75" thickBot="1" x14ac:dyDescent="0.25">
      <c r="A36" s="110"/>
      <c r="B36" s="17" t="s">
        <v>21</v>
      </c>
      <c r="C36" s="17"/>
      <c r="D36" s="22">
        <f>SUM(D31)</f>
        <v>0</v>
      </c>
      <c r="E36" s="8"/>
      <c r="F36" s="8"/>
    </row>
    <row r="37" spans="1:6" x14ac:dyDescent="0.2">
      <c r="A37" s="110"/>
      <c r="B37" s="17"/>
      <c r="C37" s="17"/>
      <c r="D37" s="20"/>
      <c r="E37" s="8"/>
      <c r="F37" s="8"/>
    </row>
    <row r="38" spans="1:6" x14ac:dyDescent="0.2">
      <c r="A38" s="110"/>
      <c r="B38" s="8" t="s">
        <v>22</v>
      </c>
      <c r="C38" s="14"/>
      <c r="D38" s="15">
        <v>92375608</v>
      </c>
      <c r="E38" s="17"/>
      <c r="F38" s="17"/>
    </row>
    <row r="39" spans="1:6" x14ac:dyDescent="0.2">
      <c r="A39" s="110"/>
      <c r="B39" s="8" t="s">
        <v>23</v>
      </c>
      <c r="C39" s="8"/>
      <c r="D39" s="18">
        <v>-71024366.769999996</v>
      </c>
      <c r="E39" s="8"/>
      <c r="F39" s="8"/>
    </row>
    <row r="40" spans="1:6" x14ac:dyDescent="0.2">
      <c r="A40" s="110"/>
      <c r="B40" s="8" t="s">
        <v>24</v>
      </c>
      <c r="C40" s="8"/>
      <c r="D40" s="18">
        <v>972938.01</v>
      </c>
      <c r="E40" s="8"/>
      <c r="F40" s="8"/>
    </row>
    <row r="41" spans="1:6" ht="15.75" thickBot="1" x14ac:dyDescent="0.25">
      <c r="A41" s="110"/>
      <c r="B41" s="17" t="s">
        <v>25</v>
      </c>
      <c r="C41" s="17"/>
      <c r="D41" s="19">
        <f>SUM(D27)</f>
        <v>316787500.18000001</v>
      </c>
      <c r="E41" s="8"/>
      <c r="F41" s="8"/>
    </row>
    <row r="42" spans="1:6" x14ac:dyDescent="0.2">
      <c r="A42" s="110"/>
      <c r="B42" s="8"/>
      <c r="C42" s="8"/>
      <c r="D42" s="15"/>
      <c r="E42" s="8"/>
      <c r="F42" s="8"/>
    </row>
    <row r="43" spans="1:6" x14ac:dyDescent="0.2">
      <c r="A43" s="110"/>
      <c r="B43" s="8"/>
      <c r="C43" s="8"/>
      <c r="D43" s="15"/>
      <c r="E43" s="8"/>
      <c r="F43" s="8"/>
    </row>
    <row r="44" spans="1:6" x14ac:dyDescent="0.2">
      <c r="A44" s="110"/>
      <c r="B44" s="8"/>
      <c r="C44" s="8"/>
      <c r="D44" s="15"/>
      <c r="E44" s="8"/>
      <c r="F44" s="8"/>
    </row>
    <row r="45" spans="1:6" x14ac:dyDescent="0.2">
      <c r="A45" s="110"/>
      <c r="B45" s="8"/>
      <c r="C45" s="8"/>
      <c r="D45" s="15"/>
      <c r="E45" s="8"/>
      <c r="F45" s="8"/>
    </row>
    <row r="46" spans="1:6" x14ac:dyDescent="0.2">
      <c r="A46" s="110"/>
      <c r="B46" s="8"/>
      <c r="C46" s="8"/>
      <c r="D46" s="15"/>
      <c r="E46" s="8"/>
      <c r="F46" s="8"/>
    </row>
    <row r="47" spans="1:6" x14ac:dyDescent="0.2">
      <c r="A47" s="110"/>
      <c r="B47" s="8"/>
      <c r="C47" s="8"/>
      <c r="D47" s="15"/>
      <c r="E47" s="8"/>
      <c r="F47" s="8"/>
    </row>
    <row r="48" spans="1:6" x14ac:dyDescent="0.2">
      <c r="A48" s="110"/>
      <c r="B48" s="8"/>
      <c r="C48" s="8"/>
      <c r="D48" s="15"/>
      <c r="E48" s="8"/>
      <c r="F48" s="8"/>
    </row>
    <row r="49" spans="1:6" x14ac:dyDescent="0.2">
      <c r="A49" s="110"/>
      <c r="B49" s="122" t="s">
        <v>95</v>
      </c>
      <c r="C49" s="113"/>
      <c r="D49" s="113"/>
      <c r="E49" s="8"/>
      <c r="F49" s="8"/>
    </row>
    <row r="50" spans="1:6" x14ac:dyDescent="0.2">
      <c r="A50" s="110"/>
      <c r="B50" s="23" t="s">
        <v>96</v>
      </c>
      <c r="C50" s="113" t="s">
        <v>97</v>
      </c>
      <c r="D50" s="113"/>
      <c r="E50" s="8"/>
      <c r="F50" s="8"/>
    </row>
    <row r="51" spans="1:6" x14ac:dyDescent="0.2">
      <c r="A51" s="110"/>
      <c r="B51" s="24" t="s">
        <v>98</v>
      </c>
      <c r="C51" s="113" t="s">
        <v>27</v>
      </c>
      <c r="D51" s="113"/>
      <c r="E51" s="8"/>
      <c r="F51" s="8"/>
    </row>
  </sheetData>
  <mergeCells count="8">
    <mergeCell ref="C50:D50"/>
    <mergeCell ref="C51:D51"/>
    <mergeCell ref="B7:D7"/>
    <mergeCell ref="C9:F9"/>
    <mergeCell ref="B10:D10"/>
    <mergeCell ref="B11:D11"/>
    <mergeCell ref="B12:D12"/>
    <mergeCell ref="B49:D4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F68"/>
  <sheetViews>
    <sheetView view="pageBreakPreview" topLeftCell="A18" zoomScale="60" zoomScaleNormal="100" workbookViewId="0">
      <selection activeCell="I62" sqref="I62"/>
    </sheetView>
  </sheetViews>
  <sheetFormatPr defaultColWidth="10.76171875" defaultRowHeight="15" x14ac:dyDescent="0.2"/>
  <cols>
    <col min="1" max="1" width="16.54296875" customWidth="1"/>
    <col min="2" max="2" width="19.1015625" bestFit="1" customWidth="1"/>
    <col min="3" max="3" width="21.5234375" bestFit="1" customWidth="1"/>
    <col min="4" max="4" width="19.37109375" bestFit="1" customWidth="1"/>
    <col min="5" max="5" width="18.6953125" bestFit="1" customWidth="1"/>
    <col min="6" max="6" width="20.984375" customWidth="1"/>
  </cols>
  <sheetData>
    <row r="3" spans="1:6" x14ac:dyDescent="0.2">
      <c r="A3" s="117" t="s">
        <v>4</v>
      </c>
      <c r="B3" s="117"/>
      <c r="C3" s="117"/>
      <c r="D3" s="117"/>
      <c r="E3" s="117"/>
      <c r="F3" s="117"/>
    </row>
    <row r="4" spans="1:6" ht="15.75" thickBot="1" x14ac:dyDescent="0.25">
      <c r="B4" s="36"/>
      <c r="D4" s="40"/>
      <c r="E4" s="40"/>
      <c r="F4" s="40"/>
    </row>
    <row r="5" spans="1:6" ht="15.75" thickBot="1" x14ac:dyDescent="0.25">
      <c r="A5" s="125" t="s">
        <v>45</v>
      </c>
      <c r="B5" s="126"/>
      <c r="C5" s="126"/>
      <c r="D5" s="126"/>
      <c r="E5" s="126"/>
      <c r="F5" s="127"/>
    </row>
    <row r="6" spans="1:6" ht="15.75" thickBot="1" x14ac:dyDescent="0.25">
      <c r="A6" s="41"/>
      <c r="B6" s="42"/>
      <c r="C6" s="43" t="s">
        <v>46</v>
      </c>
      <c r="D6" s="44"/>
      <c r="E6" s="45"/>
      <c r="F6" s="46">
        <v>3750444.6</v>
      </c>
    </row>
    <row r="7" spans="1:6" ht="15.75" thickBot="1" x14ac:dyDescent="0.25">
      <c r="A7" s="47" t="s">
        <v>47</v>
      </c>
      <c r="B7" s="48" t="s">
        <v>48</v>
      </c>
      <c r="C7" s="48" t="s">
        <v>49</v>
      </c>
      <c r="D7" s="49" t="s">
        <v>50</v>
      </c>
      <c r="E7" s="49" t="s">
        <v>51</v>
      </c>
      <c r="F7" s="50" t="s">
        <v>52</v>
      </c>
    </row>
    <row r="8" spans="1:6" x14ac:dyDescent="0.2">
      <c r="A8" s="51">
        <v>44378</v>
      </c>
      <c r="B8" s="52">
        <v>23795676714</v>
      </c>
      <c r="C8" s="53" t="s">
        <v>53</v>
      </c>
      <c r="D8" s="54">
        <v>697047.01</v>
      </c>
      <c r="E8" s="55"/>
      <c r="F8" s="56">
        <f>F6-D8</f>
        <v>3053397.59</v>
      </c>
    </row>
    <row r="9" spans="1:6" x14ac:dyDescent="0.2">
      <c r="A9" s="51">
        <v>44379</v>
      </c>
      <c r="B9" s="52">
        <v>23803883125</v>
      </c>
      <c r="C9" s="53" t="s">
        <v>53</v>
      </c>
      <c r="D9" s="54">
        <v>800000</v>
      </c>
      <c r="E9" s="55"/>
      <c r="F9" s="56">
        <f>F8-D9</f>
        <v>2253397.59</v>
      </c>
    </row>
    <row r="10" spans="1:6" x14ac:dyDescent="0.2">
      <c r="A10" s="51">
        <v>44379</v>
      </c>
      <c r="B10" s="57">
        <v>23804449638</v>
      </c>
      <c r="C10" s="53" t="s">
        <v>53</v>
      </c>
      <c r="D10" s="54"/>
      <c r="E10" s="55">
        <v>125689.14</v>
      </c>
      <c r="F10" s="56">
        <f>F9+E10</f>
        <v>2379086.73</v>
      </c>
    </row>
    <row r="11" spans="1:6" x14ac:dyDescent="0.2">
      <c r="A11" s="51">
        <v>44379</v>
      </c>
      <c r="B11" s="57">
        <v>23807165161</v>
      </c>
      <c r="C11" s="53" t="s">
        <v>53</v>
      </c>
      <c r="D11" s="54"/>
      <c r="E11" s="55">
        <v>2066852.66</v>
      </c>
      <c r="F11" s="56">
        <f>F10+E11</f>
        <v>4445939.3899999997</v>
      </c>
    </row>
    <row r="12" spans="1:6" x14ac:dyDescent="0.2">
      <c r="A12" s="51">
        <v>44383</v>
      </c>
      <c r="B12" s="52">
        <v>23829313560</v>
      </c>
      <c r="C12" s="53" t="s">
        <v>53</v>
      </c>
      <c r="D12" s="54">
        <v>45200</v>
      </c>
      <c r="E12" s="55"/>
      <c r="F12" s="56">
        <f>F11-D12</f>
        <v>4400739.3899999997</v>
      </c>
    </row>
    <row r="13" spans="1:6" x14ac:dyDescent="0.2">
      <c r="A13" s="51">
        <v>44383</v>
      </c>
      <c r="B13" s="52">
        <v>23831663265</v>
      </c>
      <c r="C13" s="53" t="s">
        <v>53</v>
      </c>
      <c r="D13" s="54"/>
      <c r="E13" s="55">
        <v>1000000</v>
      </c>
      <c r="F13" s="56">
        <f>F12+E13</f>
        <v>5400739.3899999997</v>
      </c>
    </row>
    <row r="14" spans="1:6" x14ac:dyDescent="0.2">
      <c r="A14" s="51">
        <v>44383</v>
      </c>
      <c r="B14" s="52">
        <v>23832265760</v>
      </c>
      <c r="C14" s="53" t="s">
        <v>53</v>
      </c>
      <c r="D14" s="54">
        <v>23879.46</v>
      </c>
      <c r="E14" s="55"/>
      <c r="F14" s="56">
        <f>F13-D14</f>
        <v>5376859.9299999997</v>
      </c>
    </row>
    <row r="15" spans="1:6" x14ac:dyDescent="0.2">
      <c r="A15" s="51">
        <v>44383</v>
      </c>
      <c r="B15" s="52">
        <v>23832300074</v>
      </c>
      <c r="C15" s="53" t="s">
        <v>53</v>
      </c>
      <c r="D15" s="54">
        <v>96050</v>
      </c>
      <c r="E15" s="55"/>
      <c r="F15" s="56">
        <f t="shared" ref="F15:F58" si="0">F14-D15</f>
        <v>5280809.93</v>
      </c>
    </row>
    <row r="16" spans="1:6" x14ac:dyDescent="0.2">
      <c r="A16" s="51">
        <v>44384</v>
      </c>
      <c r="B16" s="52">
        <v>23836704191</v>
      </c>
      <c r="C16" s="53" t="s">
        <v>53</v>
      </c>
      <c r="D16" s="54">
        <v>170381.97</v>
      </c>
      <c r="E16" s="55"/>
      <c r="F16" s="56">
        <f t="shared" si="0"/>
        <v>5110427.96</v>
      </c>
    </row>
    <row r="17" spans="1:6" x14ac:dyDescent="0.2">
      <c r="A17" s="51">
        <v>44384</v>
      </c>
      <c r="B17" s="52">
        <v>23837324104</v>
      </c>
      <c r="C17" s="53" t="s">
        <v>53</v>
      </c>
      <c r="D17" s="54"/>
      <c r="E17" s="55">
        <v>4000000</v>
      </c>
      <c r="F17" s="56">
        <f>F16+E17</f>
        <v>9110427.9600000009</v>
      </c>
    </row>
    <row r="18" spans="1:6" x14ac:dyDescent="0.2">
      <c r="A18" s="51">
        <v>44384</v>
      </c>
      <c r="B18" s="52">
        <v>23838695344</v>
      </c>
      <c r="C18" s="58" t="s">
        <v>53</v>
      </c>
      <c r="D18" s="54">
        <v>1010574.33</v>
      </c>
      <c r="E18" s="55"/>
      <c r="F18" s="56">
        <f t="shared" si="0"/>
        <v>8099853.6300000008</v>
      </c>
    </row>
    <row r="19" spans="1:6" x14ac:dyDescent="0.2">
      <c r="A19" s="51">
        <v>44384</v>
      </c>
      <c r="B19" s="59">
        <v>23838729864</v>
      </c>
      <c r="C19" s="53" t="s">
        <v>53</v>
      </c>
      <c r="D19" s="54">
        <v>943542.2</v>
      </c>
      <c r="E19" s="55"/>
      <c r="F19" s="56">
        <f t="shared" si="0"/>
        <v>7156311.4300000006</v>
      </c>
    </row>
    <row r="20" spans="1:6" x14ac:dyDescent="0.2">
      <c r="A20" s="51">
        <v>44384</v>
      </c>
      <c r="B20" s="52">
        <v>23838767363</v>
      </c>
      <c r="C20" s="53" t="s">
        <v>53</v>
      </c>
      <c r="D20" s="54">
        <v>440789.04</v>
      </c>
      <c r="E20" s="55"/>
      <c r="F20" s="56">
        <f t="shared" si="0"/>
        <v>6715522.3900000006</v>
      </c>
    </row>
    <row r="21" spans="1:6" x14ac:dyDescent="0.2">
      <c r="A21" s="51">
        <v>44384</v>
      </c>
      <c r="B21" s="52">
        <v>23838848889</v>
      </c>
      <c r="C21" s="53" t="s">
        <v>53</v>
      </c>
      <c r="D21" s="54">
        <v>42940</v>
      </c>
      <c r="E21" s="55"/>
      <c r="F21" s="56">
        <f t="shared" si="0"/>
        <v>6672582.3900000006</v>
      </c>
    </row>
    <row r="22" spans="1:6" x14ac:dyDescent="0.2">
      <c r="A22" s="51">
        <v>44384</v>
      </c>
      <c r="B22" s="60">
        <v>23838888934</v>
      </c>
      <c r="C22" s="53" t="s">
        <v>53</v>
      </c>
      <c r="D22" s="54">
        <v>49299.64</v>
      </c>
      <c r="E22" s="55"/>
      <c r="F22" s="56">
        <f t="shared" si="0"/>
        <v>6623282.7500000009</v>
      </c>
    </row>
    <row r="23" spans="1:6" x14ac:dyDescent="0.2">
      <c r="A23" s="51">
        <v>44384</v>
      </c>
      <c r="B23" s="60">
        <v>23839061356</v>
      </c>
      <c r="C23" s="53" t="s">
        <v>53</v>
      </c>
      <c r="D23" s="54">
        <v>112603.61</v>
      </c>
      <c r="E23" s="55"/>
      <c r="F23" s="56">
        <f t="shared" si="0"/>
        <v>6510679.1400000006</v>
      </c>
    </row>
    <row r="24" spans="1:6" x14ac:dyDescent="0.2">
      <c r="A24" s="51">
        <v>44384</v>
      </c>
      <c r="B24" s="59">
        <v>23839077261</v>
      </c>
      <c r="C24" s="58" t="s">
        <v>53</v>
      </c>
      <c r="D24" s="54">
        <v>184154.97</v>
      </c>
      <c r="E24" s="55"/>
      <c r="F24" s="56">
        <f t="shared" si="0"/>
        <v>6326524.1700000009</v>
      </c>
    </row>
    <row r="25" spans="1:6" x14ac:dyDescent="0.2">
      <c r="A25" s="51">
        <v>44384</v>
      </c>
      <c r="B25" s="59">
        <v>23839101668</v>
      </c>
      <c r="C25" s="58" t="s">
        <v>53</v>
      </c>
      <c r="D25" s="54">
        <v>526806</v>
      </c>
      <c r="E25" s="55"/>
      <c r="F25" s="56">
        <f t="shared" si="0"/>
        <v>5799718.1700000009</v>
      </c>
    </row>
    <row r="26" spans="1:6" x14ac:dyDescent="0.2">
      <c r="A26" s="51">
        <v>44384</v>
      </c>
      <c r="B26" s="59">
        <v>23839122173</v>
      </c>
      <c r="C26" s="53" t="s">
        <v>53</v>
      </c>
      <c r="D26" s="54">
        <v>172065.23</v>
      </c>
      <c r="E26" s="55"/>
      <c r="F26" s="56">
        <f t="shared" si="0"/>
        <v>5627652.9400000004</v>
      </c>
    </row>
    <row r="27" spans="1:6" x14ac:dyDescent="0.2">
      <c r="A27" s="51">
        <v>44384</v>
      </c>
      <c r="B27" s="59">
        <v>23839140702</v>
      </c>
      <c r="C27" s="53" t="s">
        <v>53</v>
      </c>
      <c r="D27" s="54">
        <v>193395.97</v>
      </c>
      <c r="E27" s="55"/>
      <c r="F27" s="56">
        <f t="shared" si="0"/>
        <v>5434256.9700000007</v>
      </c>
    </row>
    <row r="28" spans="1:6" x14ac:dyDescent="0.2">
      <c r="A28" s="51">
        <v>44384</v>
      </c>
      <c r="B28" s="59">
        <v>23839160790</v>
      </c>
      <c r="C28" s="53" t="s">
        <v>53</v>
      </c>
      <c r="D28" s="54">
        <v>13108</v>
      </c>
      <c r="E28" s="55"/>
      <c r="F28" s="56">
        <f t="shared" si="0"/>
        <v>5421148.9700000007</v>
      </c>
    </row>
    <row r="29" spans="1:6" x14ac:dyDescent="0.2">
      <c r="A29" s="51">
        <v>44384</v>
      </c>
      <c r="B29" s="59">
        <v>23839187839</v>
      </c>
      <c r="C29" s="53" t="s">
        <v>53</v>
      </c>
      <c r="D29" s="54">
        <v>119058.78</v>
      </c>
      <c r="E29" s="55"/>
      <c r="F29" s="56">
        <f t="shared" si="0"/>
        <v>5302090.1900000004</v>
      </c>
    </row>
    <row r="30" spans="1:6" x14ac:dyDescent="0.2">
      <c r="A30" s="51">
        <v>44384</v>
      </c>
      <c r="B30" s="59">
        <v>23839284361</v>
      </c>
      <c r="C30" s="53" t="s">
        <v>53</v>
      </c>
      <c r="D30" s="54">
        <v>1705567.76</v>
      </c>
      <c r="E30" s="55"/>
      <c r="F30" s="56">
        <f t="shared" si="0"/>
        <v>3596522.4300000006</v>
      </c>
    </row>
    <row r="31" spans="1:6" x14ac:dyDescent="0.2">
      <c r="A31" s="51">
        <v>44384</v>
      </c>
      <c r="B31" s="59">
        <v>23839304393</v>
      </c>
      <c r="C31" s="53" t="s">
        <v>53</v>
      </c>
      <c r="D31" s="54">
        <v>913867.32</v>
      </c>
      <c r="E31" s="55"/>
      <c r="F31" s="56">
        <f t="shared" si="0"/>
        <v>2682655.1100000008</v>
      </c>
    </row>
    <row r="32" spans="1:6" x14ac:dyDescent="0.2">
      <c r="A32" s="51">
        <v>44384</v>
      </c>
      <c r="B32" s="59">
        <v>23839326137</v>
      </c>
      <c r="C32" s="53" t="s">
        <v>53</v>
      </c>
      <c r="D32" s="54">
        <v>52204.76</v>
      </c>
      <c r="E32" s="55"/>
      <c r="F32" s="56">
        <f t="shared" si="0"/>
        <v>2630450.350000001</v>
      </c>
    </row>
    <row r="33" spans="1:6" x14ac:dyDescent="0.2">
      <c r="A33" s="51">
        <v>44384</v>
      </c>
      <c r="B33" s="59">
        <v>23839346383</v>
      </c>
      <c r="C33" s="53" t="s">
        <v>53</v>
      </c>
      <c r="D33" s="54">
        <v>94766.56</v>
      </c>
      <c r="E33" s="55"/>
      <c r="F33" s="56">
        <f t="shared" si="0"/>
        <v>2535683.790000001</v>
      </c>
    </row>
    <row r="34" spans="1:6" x14ac:dyDescent="0.2">
      <c r="A34" s="51">
        <v>44384</v>
      </c>
      <c r="B34" s="59">
        <v>23839370442</v>
      </c>
      <c r="C34" s="53" t="s">
        <v>53</v>
      </c>
      <c r="D34" s="54">
        <v>95241.76</v>
      </c>
      <c r="E34" s="55"/>
      <c r="F34" s="56">
        <f t="shared" si="0"/>
        <v>2440442.0300000012</v>
      </c>
    </row>
    <row r="35" spans="1:6" x14ac:dyDescent="0.2">
      <c r="A35" s="61">
        <v>44384</v>
      </c>
      <c r="B35" s="59">
        <v>23839416564</v>
      </c>
      <c r="C35" s="53" t="s">
        <v>53</v>
      </c>
      <c r="D35" s="54">
        <v>68930</v>
      </c>
      <c r="E35" s="55"/>
      <c r="F35" s="56">
        <f t="shared" si="0"/>
        <v>2371512.0300000012</v>
      </c>
    </row>
    <row r="36" spans="1:6" x14ac:dyDescent="0.2">
      <c r="A36" s="51">
        <v>44446</v>
      </c>
      <c r="B36" s="59">
        <v>23849566468</v>
      </c>
      <c r="C36" s="53" t="s">
        <v>53</v>
      </c>
      <c r="D36" s="54">
        <v>176058.04</v>
      </c>
      <c r="E36" s="55"/>
      <c r="F36" s="56">
        <f t="shared" si="0"/>
        <v>2195453.9900000012</v>
      </c>
    </row>
    <row r="37" spans="1:6" x14ac:dyDescent="0.2">
      <c r="A37" s="51">
        <v>44446</v>
      </c>
      <c r="B37" s="59">
        <v>23849582687</v>
      </c>
      <c r="C37" s="53" t="s">
        <v>53</v>
      </c>
      <c r="D37" s="54">
        <v>30736</v>
      </c>
      <c r="E37" s="55"/>
      <c r="F37" s="56">
        <f t="shared" si="0"/>
        <v>2164717.9900000012</v>
      </c>
    </row>
    <row r="38" spans="1:6" x14ac:dyDescent="0.2">
      <c r="A38" s="51" t="s">
        <v>54</v>
      </c>
      <c r="B38" s="59">
        <v>23876165255</v>
      </c>
      <c r="C38" s="53" t="s">
        <v>53</v>
      </c>
      <c r="D38" s="54">
        <v>50000</v>
      </c>
      <c r="E38" s="55"/>
      <c r="F38" s="56">
        <f t="shared" si="0"/>
        <v>2114717.9900000012</v>
      </c>
    </row>
    <row r="39" spans="1:6" x14ac:dyDescent="0.2">
      <c r="A39" s="51" t="s">
        <v>54</v>
      </c>
      <c r="B39" s="59">
        <v>23876187473</v>
      </c>
      <c r="C39" s="53" t="s">
        <v>53</v>
      </c>
      <c r="D39" s="54">
        <v>20000</v>
      </c>
      <c r="E39" s="55"/>
      <c r="F39" s="56">
        <f t="shared" si="0"/>
        <v>2094717.9900000012</v>
      </c>
    </row>
    <row r="40" spans="1:6" x14ac:dyDescent="0.2">
      <c r="A40" s="51" t="s">
        <v>54</v>
      </c>
      <c r="B40" s="59">
        <v>23876207304</v>
      </c>
      <c r="C40" s="53" t="s">
        <v>53</v>
      </c>
      <c r="D40" s="54">
        <v>30000</v>
      </c>
      <c r="E40" s="55"/>
      <c r="F40" s="56">
        <f t="shared" si="0"/>
        <v>2064717.9900000012</v>
      </c>
    </row>
    <row r="41" spans="1:6" x14ac:dyDescent="0.2">
      <c r="A41" s="51" t="s">
        <v>55</v>
      </c>
      <c r="B41" s="59">
        <v>23879772987</v>
      </c>
      <c r="C41" s="53" t="s">
        <v>53</v>
      </c>
      <c r="D41" s="54">
        <v>50000</v>
      </c>
      <c r="E41" s="55"/>
      <c r="F41" s="56">
        <f t="shared" si="0"/>
        <v>2014717.9900000012</v>
      </c>
    </row>
    <row r="42" spans="1:6" x14ac:dyDescent="0.2">
      <c r="A42" s="51" t="s">
        <v>56</v>
      </c>
      <c r="B42" s="59">
        <v>4524000030164</v>
      </c>
      <c r="C42" s="53" t="s">
        <v>53</v>
      </c>
      <c r="D42" s="54"/>
      <c r="E42" s="55">
        <v>15000</v>
      </c>
      <c r="F42" s="56">
        <f>F41+E42</f>
        <v>2029717.9900000012</v>
      </c>
    </row>
    <row r="43" spans="1:6" x14ac:dyDescent="0.2">
      <c r="A43" s="51" t="s">
        <v>56</v>
      </c>
      <c r="B43" s="59">
        <v>23891679556</v>
      </c>
      <c r="C43" s="53" t="s">
        <v>53</v>
      </c>
      <c r="D43" s="54">
        <v>198781.27</v>
      </c>
      <c r="E43" s="55"/>
      <c r="F43" s="56">
        <f t="shared" si="0"/>
        <v>1830936.7200000011</v>
      </c>
    </row>
    <row r="44" spans="1:6" x14ac:dyDescent="0.2">
      <c r="A44" s="51" t="s">
        <v>57</v>
      </c>
      <c r="B44" s="62" t="s">
        <v>58</v>
      </c>
      <c r="C44" s="53" t="s">
        <v>59</v>
      </c>
      <c r="D44" s="54"/>
      <c r="E44" s="55">
        <v>20000</v>
      </c>
      <c r="F44" s="56">
        <f>F43+E44</f>
        <v>1850936.7200000011</v>
      </c>
    </row>
    <row r="45" spans="1:6" x14ac:dyDescent="0.2">
      <c r="A45" s="51" t="s">
        <v>57</v>
      </c>
      <c r="B45" s="59">
        <v>23917574466</v>
      </c>
      <c r="C45" s="53" t="s">
        <v>53</v>
      </c>
      <c r="D45" s="54">
        <v>108881.61</v>
      </c>
      <c r="E45" s="55"/>
      <c r="F45" s="56">
        <f t="shared" si="0"/>
        <v>1742055.110000001</v>
      </c>
    </row>
    <row r="46" spans="1:6" x14ac:dyDescent="0.2">
      <c r="A46" s="51" t="s">
        <v>60</v>
      </c>
      <c r="B46" s="59">
        <v>23921782075</v>
      </c>
      <c r="C46" s="53" t="s">
        <v>53</v>
      </c>
      <c r="D46" s="54">
        <v>13929</v>
      </c>
      <c r="E46" s="55"/>
      <c r="F46" s="56">
        <f t="shared" si="0"/>
        <v>1728126.110000001</v>
      </c>
    </row>
    <row r="47" spans="1:6" x14ac:dyDescent="0.2">
      <c r="A47" s="51" t="s">
        <v>61</v>
      </c>
      <c r="B47" s="62" t="s">
        <v>62</v>
      </c>
      <c r="C47" s="53" t="s">
        <v>59</v>
      </c>
      <c r="D47" s="54"/>
      <c r="E47" s="55">
        <v>15000</v>
      </c>
      <c r="F47" s="56">
        <f>F46+E47</f>
        <v>1743126.110000001</v>
      </c>
    </row>
    <row r="48" spans="1:6" x14ac:dyDescent="0.2">
      <c r="A48" s="51" t="s">
        <v>61</v>
      </c>
      <c r="B48" s="59">
        <v>23941784888</v>
      </c>
      <c r="C48" s="53" t="s">
        <v>53</v>
      </c>
      <c r="D48" s="54">
        <v>1035838.05</v>
      </c>
      <c r="E48" s="55"/>
      <c r="F48" s="56">
        <f t="shared" si="0"/>
        <v>707288.06000000099</v>
      </c>
    </row>
    <row r="49" spans="1:6" x14ac:dyDescent="0.2">
      <c r="A49" s="51" t="s">
        <v>61</v>
      </c>
      <c r="B49" s="59">
        <v>23942390299</v>
      </c>
      <c r="C49" s="53" t="s">
        <v>53</v>
      </c>
      <c r="D49" s="54">
        <v>18000</v>
      </c>
      <c r="E49" s="55"/>
      <c r="F49" s="56">
        <f t="shared" si="0"/>
        <v>689288.06000000099</v>
      </c>
    </row>
    <row r="50" spans="1:6" x14ac:dyDescent="0.2">
      <c r="A50" s="51" t="s">
        <v>63</v>
      </c>
      <c r="B50" s="59">
        <v>4524000000011</v>
      </c>
      <c r="C50" s="53" t="s">
        <v>64</v>
      </c>
      <c r="D50" s="54">
        <v>30000</v>
      </c>
      <c r="E50" s="55"/>
      <c r="F50" s="56">
        <f t="shared" si="0"/>
        <v>659288.06000000099</v>
      </c>
    </row>
    <row r="51" spans="1:6" x14ac:dyDescent="0.2">
      <c r="A51" s="51" t="s">
        <v>65</v>
      </c>
      <c r="B51" s="59">
        <v>23978835270</v>
      </c>
      <c r="C51" s="53" t="s">
        <v>53</v>
      </c>
      <c r="D51" s="54"/>
      <c r="E51" s="55">
        <v>2000000</v>
      </c>
      <c r="F51" s="56">
        <f>F50+E51</f>
        <v>2659288.060000001</v>
      </c>
    </row>
    <row r="52" spans="1:6" x14ac:dyDescent="0.2">
      <c r="A52" s="51" t="s">
        <v>65</v>
      </c>
      <c r="B52" s="59">
        <v>4524000000187</v>
      </c>
      <c r="C52" s="53" t="s">
        <v>64</v>
      </c>
      <c r="D52" s="54">
        <v>1805000</v>
      </c>
      <c r="E52" s="55"/>
      <c r="F52" s="56">
        <f t="shared" si="0"/>
        <v>854288.06000000099</v>
      </c>
    </row>
    <row r="53" spans="1:6" x14ac:dyDescent="0.2">
      <c r="A53" s="51" t="s">
        <v>65</v>
      </c>
      <c r="B53" s="59">
        <v>4524000000042</v>
      </c>
      <c r="C53" s="53" t="s">
        <v>64</v>
      </c>
      <c r="D53" s="54">
        <v>599655.64</v>
      </c>
      <c r="E53" s="55"/>
      <c r="F53" s="56">
        <f t="shared" si="0"/>
        <v>254632.42000000097</v>
      </c>
    </row>
    <row r="54" spans="1:6" x14ac:dyDescent="0.2">
      <c r="A54" s="51" t="s">
        <v>66</v>
      </c>
      <c r="B54" s="59">
        <v>23997303726</v>
      </c>
      <c r="C54" s="53" t="s">
        <v>53</v>
      </c>
      <c r="D54" s="54">
        <v>49630.29</v>
      </c>
      <c r="E54" s="55"/>
      <c r="F54" s="56">
        <f t="shared" si="0"/>
        <v>205002.13000000097</v>
      </c>
    </row>
    <row r="55" spans="1:6" x14ac:dyDescent="0.2">
      <c r="A55" s="51" t="s">
        <v>66</v>
      </c>
      <c r="B55" s="59">
        <v>23999111345</v>
      </c>
      <c r="C55" s="53" t="s">
        <v>53</v>
      </c>
      <c r="D55" s="54"/>
      <c r="E55" s="55">
        <v>117150.28</v>
      </c>
      <c r="F55" s="56">
        <f>F54+E55</f>
        <v>322152.41000000096</v>
      </c>
    </row>
    <row r="56" spans="1:6" x14ac:dyDescent="0.2">
      <c r="A56" s="51" t="s">
        <v>66</v>
      </c>
      <c r="B56" s="59">
        <v>23999672898</v>
      </c>
      <c r="C56" s="53" t="s">
        <v>53</v>
      </c>
      <c r="D56" s="54">
        <v>64410</v>
      </c>
      <c r="E56" s="55"/>
      <c r="F56" s="56">
        <f t="shared" si="0"/>
        <v>257742.41000000096</v>
      </c>
    </row>
    <row r="57" spans="1:6" x14ac:dyDescent="0.2">
      <c r="A57" s="51" t="s">
        <v>66</v>
      </c>
      <c r="B57" s="59">
        <v>23999963392</v>
      </c>
      <c r="C57" s="53" t="s">
        <v>53</v>
      </c>
      <c r="D57" s="54">
        <v>64410</v>
      </c>
      <c r="E57" s="55"/>
      <c r="F57" s="56">
        <f t="shared" si="0"/>
        <v>193332.41000000096</v>
      </c>
    </row>
    <row r="58" spans="1:6" x14ac:dyDescent="0.2">
      <c r="A58" s="51" t="s">
        <v>66</v>
      </c>
      <c r="B58" s="59">
        <v>23999997937</v>
      </c>
      <c r="C58" s="53" t="s">
        <v>53</v>
      </c>
      <c r="D58" s="54">
        <v>170381.97</v>
      </c>
      <c r="E58" s="55"/>
      <c r="F58" s="56">
        <f t="shared" si="0"/>
        <v>22950.440000000963</v>
      </c>
    </row>
    <row r="59" spans="1:6" x14ac:dyDescent="0.2">
      <c r="A59" s="63"/>
      <c r="B59" s="58" t="s">
        <v>67</v>
      </c>
      <c r="C59" s="53" t="s">
        <v>53</v>
      </c>
      <c r="D59" s="54">
        <v>19630.78</v>
      </c>
      <c r="E59" s="55"/>
      <c r="F59" s="56">
        <f>F58-D59</f>
        <v>3319.6600000009639</v>
      </c>
    </row>
    <row r="60" spans="1:6" x14ac:dyDescent="0.2">
      <c r="A60" s="63"/>
      <c r="B60" s="64">
        <v>9990002</v>
      </c>
      <c r="C60" s="59" t="s">
        <v>68</v>
      </c>
      <c r="D60" s="54">
        <v>1275</v>
      </c>
      <c r="E60" s="55"/>
      <c r="F60" s="56">
        <f>F59-D60</f>
        <v>2044.6600000009639</v>
      </c>
    </row>
    <row r="61" spans="1:6" ht="15.75" thickBot="1" x14ac:dyDescent="0.25">
      <c r="A61" s="128" t="s">
        <v>69</v>
      </c>
      <c r="B61" s="128"/>
      <c r="C61" s="128"/>
      <c r="D61" s="65">
        <f>SUM(D8:D60)</f>
        <v>13108092.019999998</v>
      </c>
      <c r="E61" s="65">
        <f>SUM(E8:E60)</f>
        <v>9359692.0800000001</v>
      </c>
      <c r="F61" s="65">
        <f>SUM(F60)</f>
        <v>2044.6600000009639</v>
      </c>
    </row>
    <row r="62" spans="1:6" ht="15.75" thickTop="1" x14ac:dyDescent="0.2">
      <c r="A62" s="34"/>
      <c r="B62" s="34"/>
      <c r="C62" s="34"/>
      <c r="D62" s="21"/>
      <c r="E62" s="21"/>
      <c r="F62" s="21"/>
    </row>
    <row r="63" spans="1:6" x14ac:dyDescent="0.2">
      <c r="A63" s="34"/>
      <c r="B63" s="34"/>
      <c r="C63" s="34"/>
      <c r="D63" s="21"/>
      <c r="E63" s="21"/>
      <c r="F63" s="21"/>
    </row>
    <row r="64" spans="1:6" x14ac:dyDescent="0.2">
      <c r="A64" s="34"/>
      <c r="B64" s="34"/>
      <c r="C64" s="34"/>
      <c r="D64" s="21"/>
      <c r="E64" s="21"/>
      <c r="F64" s="21"/>
    </row>
    <row r="65" spans="1:6" x14ac:dyDescent="0.2">
      <c r="A65" s="66"/>
      <c r="B65" s="67"/>
      <c r="C65" s="33"/>
      <c r="D65" s="68"/>
      <c r="E65" s="68"/>
      <c r="F65" s="68"/>
    </row>
    <row r="66" spans="1:6" x14ac:dyDescent="0.2">
      <c r="A66" s="114" t="s">
        <v>70</v>
      </c>
      <c r="B66" s="114"/>
      <c r="C66" s="114"/>
      <c r="D66" s="129" t="s">
        <v>71</v>
      </c>
      <c r="E66" s="129"/>
      <c r="F66" s="129"/>
    </row>
    <row r="67" spans="1:6" x14ac:dyDescent="0.2">
      <c r="A67" s="123" t="s">
        <v>72</v>
      </c>
      <c r="B67" s="123"/>
      <c r="C67" s="123"/>
      <c r="D67" s="124" t="s">
        <v>73</v>
      </c>
      <c r="E67" s="124"/>
      <c r="F67" s="124"/>
    </row>
    <row r="68" spans="1:6" x14ac:dyDescent="0.2">
      <c r="A68" s="123" t="s">
        <v>74</v>
      </c>
      <c r="B68" s="123"/>
      <c r="C68" s="123"/>
      <c r="D68" s="124" t="s">
        <v>31</v>
      </c>
      <c r="E68" s="124"/>
      <c r="F68" s="124"/>
    </row>
  </sheetData>
  <mergeCells count="9">
    <mergeCell ref="A68:C68"/>
    <mergeCell ref="D68:F68"/>
    <mergeCell ref="A3:F3"/>
    <mergeCell ref="A5:F5"/>
    <mergeCell ref="A61:C61"/>
    <mergeCell ref="A66:C66"/>
    <mergeCell ref="D66:F66"/>
    <mergeCell ref="A67:C67"/>
    <mergeCell ref="D67:F67"/>
  </mergeCells>
  <pageMargins left="0.7" right="0.7" top="0.75" bottom="0.75" header="0.3" footer="0.3"/>
  <pageSetup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F89"/>
  <sheetViews>
    <sheetView zoomScaleNormal="100" workbookViewId="0">
      <selection activeCell="B64" sqref="B64"/>
    </sheetView>
  </sheetViews>
  <sheetFormatPr defaultColWidth="10.76171875" defaultRowHeight="15" x14ac:dyDescent="0.2"/>
  <cols>
    <col min="1" max="1" width="16.54296875" customWidth="1"/>
    <col min="2" max="2" width="20.17578125" bestFit="1" customWidth="1"/>
    <col min="3" max="3" width="21.5234375" bestFit="1" customWidth="1"/>
    <col min="4" max="4" width="18.96484375" bestFit="1" customWidth="1"/>
    <col min="5" max="5" width="19.1015625" bestFit="1" customWidth="1"/>
    <col min="6" max="6" width="16.140625" bestFit="1" customWidth="1"/>
  </cols>
  <sheetData>
    <row r="3" spans="1:6" x14ac:dyDescent="0.2">
      <c r="A3" s="117" t="s">
        <v>34</v>
      </c>
      <c r="B3" s="117"/>
      <c r="C3" s="117"/>
      <c r="D3" s="117"/>
      <c r="E3" s="117"/>
      <c r="F3" s="117"/>
    </row>
    <row r="4" spans="1:6" ht="15.75" thickBot="1" x14ac:dyDescent="0.25">
      <c r="B4" s="36"/>
      <c r="D4" s="40"/>
      <c r="E4" s="40"/>
      <c r="F4" s="40"/>
    </row>
    <row r="5" spans="1:6" ht="15.75" thickBot="1" x14ac:dyDescent="0.25">
      <c r="A5" s="125" t="s">
        <v>45</v>
      </c>
      <c r="B5" s="126"/>
      <c r="C5" s="126"/>
      <c r="D5" s="126"/>
      <c r="E5" s="126"/>
      <c r="F5" s="127"/>
    </row>
    <row r="6" spans="1:6" ht="15.75" thickBot="1" x14ac:dyDescent="0.25">
      <c r="A6" s="41"/>
      <c r="B6" s="42"/>
      <c r="C6" s="43" t="s">
        <v>46</v>
      </c>
      <c r="D6" s="44"/>
      <c r="E6" s="45"/>
      <c r="F6" s="46">
        <v>2044.66</v>
      </c>
    </row>
    <row r="7" spans="1:6" ht="15.75" thickBot="1" x14ac:dyDescent="0.25">
      <c r="A7" s="47" t="s">
        <v>47</v>
      </c>
      <c r="B7" s="48" t="s">
        <v>48</v>
      </c>
      <c r="C7" s="48" t="s">
        <v>49</v>
      </c>
      <c r="D7" s="49" t="s">
        <v>50</v>
      </c>
      <c r="E7" s="49" t="s">
        <v>51</v>
      </c>
      <c r="F7" s="69" t="s">
        <v>52</v>
      </c>
    </row>
    <row r="8" spans="1:6" x14ac:dyDescent="0.2">
      <c r="A8" s="51">
        <v>44235</v>
      </c>
      <c r="B8" s="52">
        <v>70043710</v>
      </c>
      <c r="C8" s="53" t="s">
        <v>53</v>
      </c>
      <c r="D8" s="54"/>
      <c r="E8" s="55">
        <v>3859224.97</v>
      </c>
      <c r="F8" s="70">
        <f>F6+E8</f>
        <v>3861269.6300000004</v>
      </c>
    </row>
    <row r="9" spans="1:6" x14ac:dyDescent="0.2">
      <c r="A9" s="51">
        <v>44235</v>
      </c>
      <c r="B9" s="52">
        <v>70044488</v>
      </c>
      <c r="C9" s="53" t="s">
        <v>53</v>
      </c>
      <c r="D9" s="54"/>
      <c r="E9" s="55">
        <v>4390763.3099999996</v>
      </c>
      <c r="F9" s="70">
        <f>F8+E9</f>
        <v>8252032.9399999995</v>
      </c>
    </row>
    <row r="10" spans="1:6" x14ac:dyDescent="0.2">
      <c r="A10" s="51">
        <v>44235</v>
      </c>
      <c r="B10" s="57">
        <v>70042627</v>
      </c>
      <c r="C10" s="53" t="s">
        <v>53</v>
      </c>
      <c r="D10" s="54">
        <v>800000</v>
      </c>
      <c r="E10" s="55"/>
      <c r="F10" s="70">
        <f t="shared" ref="F10:F37" si="0">F9-D10</f>
        <v>7452032.9399999995</v>
      </c>
    </row>
    <row r="11" spans="1:6" x14ac:dyDescent="0.2">
      <c r="A11" s="51">
        <v>44235</v>
      </c>
      <c r="B11" s="57">
        <v>70040987</v>
      </c>
      <c r="C11" s="53" t="s">
        <v>53</v>
      </c>
      <c r="D11" s="54">
        <v>101700</v>
      </c>
      <c r="E11" s="55"/>
      <c r="F11" s="70">
        <f t="shared" si="0"/>
        <v>7350332.9399999995</v>
      </c>
    </row>
    <row r="12" spans="1:6" x14ac:dyDescent="0.2">
      <c r="A12" s="51">
        <v>44235</v>
      </c>
      <c r="B12" s="52">
        <v>70041328</v>
      </c>
      <c r="C12" s="53" t="s">
        <v>53</v>
      </c>
      <c r="D12" s="54">
        <v>251512.48</v>
      </c>
      <c r="E12" s="55"/>
      <c r="F12" s="70">
        <f t="shared" si="0"/>
        <v>7098820.459999999</v>
      </c>
    </row>
    <row r="13" spans="1:6" x14ac:dyDescent="0.2">
      <c r="A13" s="51">
        <v>44235</v>
      </c>
      <c r="B13" s="52">
        <v>70048074</v>
      </c>
      <c r="C13" s="53" t="s">
        <v>53</v>
      </c>
      <c r="D13" s="54">
        <v>697047.01</v>
      </c>
      <c r="E13" s="55"/>
      <c r="F13" s="70">
        <f t="shared" si="0"/>
        <v>6401773.4499999993</v>
      </c>
    </row>
    <row r="14" spans="1:6" x14ac:dyDescent="0.2">
      <c r="A14" s="51">
        <v>44263</v>
      </c>
      <c r="B14" s="52">
        <v>70049651</v>
      </c>
      <c r="C14" s="53" t="s">
        <v>53</v>
      </c>
      <c r="D14" s="54">
        <v>282500</v>
      </c>
      <c r="E14" s="55"/>
      <c r="F14" s="70">
        <f t="shared" si="0"/>
        <v>6119273.4499999993</v>
      </c>
    </row>
    <row r="15" spans="1:6" x14ac:dyDescent="0.2">
      <c r="A15" s="51">
        <v>44263</v>
      </c>
      <c r="B15" s="52">
        <v>70042972</v>
      </c>
      <c r="C15" s="53" t="s">
        <v>53</v>
      </c>
      <c r="D15" s="54">
        <v>5650</v>
      </c>
      <c r="E15" s="55"/>
      <c r="F15" s="70">
        <f t="shared" si="0"/>
        <v>6113623.4499999993</v>
      </c>
    </row>
    <row r="16" spans="1:6" x14ac:dyDescent="0.2">
      <c r="A16" s="51">
        <v>44263</v>
      </c>
      <c r="B16" s="52">
        <v>70042006</v>
      </c>
      <c r="C16" s="53" t="s">
        <v>53</v>
      </c>
      <c r="D16" s="54">
        <v>19859.61</v>
      </c>
      <c r="E16" s="55"/>
      <c r="F16" s="70">
        <f t="shared" si="0"/>
        <v>6093763.8399999989</v>
      </c>
    </row>
    <row r="17" spans="1:6" x14ac:dyDescent="0.2">
      <c r="A17" s="51">
        <v>44263</v>
      </c>
      <c r="B17" s="52">
        <v>70044209</v>
      </c>
      <c r="C17" s="53" t="s">
        <v>53</v>
      </c>
      <c r="D17" s="54">
        <v>520826.04</v>
      </c>
      <c r="E17" s="55"/>
      <c r="F17" s="70">
        <f t="shared" si="0"/>
        <v>5572937.7999999989</v>
      </c>
    </row>
    <row r="18" spans="1:6" x14ac:dyDescent="0.2">
      <c r="A18" s="51">
        <v>44263</v>
      </c>
      <c r="B18" s="52">
        <v>70045057</v>
      </c>
      <c r="C18" s="58" t="s">
        <v>53</v>
      </c>
      <c r="D18" s="54">
        <v>318991.84999999998</v>
      </c>
      <c r="E18" s="55"/>
      <c r="F18" s="70">
        <f t="shared" si="0"/>
        <v>5253945.9499999993</v>
      </c>
    </row>
    <row r="19" spans="1:6" x14ac:dyDescent="0.2">
      <c r="A19" s="51">
        <v>44263</v>
      </c>
      <c r="B19" s="59">
        <v>70048627</v>
      </c>
      <c r="C19" s="53" t="s">
        <v>53</v>
      </c>
      <c r="D19" s="54">
        <v>493043.91</v>
      </c>
      <c r="E19" s="55"/>
      <c r="F19" s="70">
        <f t="shared" si="0"/>
        <v>4760902.0399999991</v>
      </c>
    </row>
    <row r="20" spans="1:6" x14ac:dyDescent="0.2">
      <c r="A20" s="51">
        <v>44263</v>
      </c>
      <c r="B20" s="52">
        <v>70040938</v>
      </c>
      <c r="C20" s="53" t="s">
        <v>53</v>
      </c>
      <c r="D20" s="54">
        <v>1603446.87</v>
      </c>
      <c r="E20" s="55"/>
      <c r="F20" s="70">
        <f t="shared" si="0"/>
        <v>3157455.169999999</v>
      </c>
    </row>
    <row r="21" spans="1:6" x14ac:dyDescent="0.2">
      <c r="A21" s="51">
        <v>44263</v>
      </c>
      <c r="B21" s="52">
        <v>70043959</v>
      </c>
      <c r="C21" s="53" t="s">
        <v>53</v>
      </c>
      <c r="D21" s="54">
        <v>99304.67</v>
      </c>
      <c r="E21" s="55"/>
      <c r="F21" s="70">
        <f t="shared" si="0"/>
        <v>3058150.4999999991</v>
      </c>
    </row>
    <row r="22" spans="1:6" x14ac:dyDescent="0.2">
      <c r="A22" s="51">
        <v>44263</v>
      </c>
      <c r="B22" s="60">
        <v>70049025</v>
      </c>
      <c r="C22" s="53" t="s">
        <v>53</v>
      </c>
      <c r="D22" s="54">
        <v>527604.91</v>
      </c>
      <c r="E22" s="55"/>
      <c r="F22" s="70">
        <f t="shared" si="0"/>
        <v>2530545.5899999989</v>
      </c>
    </row>
    <row r="23" spans="1:6" x14ac:dyDescent="0.2">
      <c r="A23" s="51">
        <v>44294</v>
      </c>
      <c r="B23" s="60">
        <v>70046263</v>
      </c>
      <c r="C23" s="53" t="s">
        <v>53</v>
      </c>
      <c r="D23" s="54"/>
      <c r="E23" s="55">
        <v>3800000</v>
      </c>
      <c r="F23" s="70">
        <f>F22+E23</f>
        <v>6330545.5899999989</v>
      </c>
    </row>
    <row r="24" spans="1:6" x14ac:dyDescent="0.2">
      <c r="A24" s="51">
        <v>44324</v>
      </c>
      <c r="B24" s="59">
        <v>70046263</v>
      </c>
      <c r="C24" s="58" t="s">
        <v>53</v>
      </c>
      <c r="D24" s="54">
        <v>21403.5</v>
      </c>
      <c r="E24" s="55"/>
      <c r="F24" s="70">
        <f t="shared" si="0"/>
        <v>6309142.0899999989</v>
      </c>
    </row>
    <row r="25" spans="1:6" x14ac:dyDescent="0.2">
      <c r="A25" s="51">
        <v>44324</v>
      </c>
      <c r="B25" s="59">
        <v>70049211</v>
      </c>
      <c r="C25" s="58" t="s">
        <v>53</v>
      </c>
      <c r="D25" s="54">
        <v>405218</v>
      </c>
      <c r="E25" s="55"/>
      <c r="F25" s="70">
        <f t="shared" si="0"/>
        <v>5903924.0899999989</v>
      </c>
    </row>
    <row r="26" spans="1:6" x14ac:dyDescent="0.2">
      <c r="A26" s="51">
        <v>44324</v>
      </c>
      <c r="B26" s="59">
        <v>70047114</v>
      </c>
      <c r="C26" s="53" t="s">
        <v>53</v>
      </c>
      <c r="D26" s="54">
        <v>45200</v>
      </c>
      <c r="E26" s="55"/>
      <c r="F26" s="70">
        <f t="shared" si="0"/>
        <v>5858724.0899999989</v>
      </c>
    </row>
    <row r="27" spans="1:6" x14ac:dyDescent="0.2">
      <c r="A27" s="51">
        <v>44324</v>
      </c>
      <c r="B27" s="59">
        <v>70042722</v>
      </c>
      <c r="C27" s="53" t="s">
        <v>53</v>
      </c>
      <c r="D27" s="54">
        <v>5806.99</v>
      </c>
      <c r="E27" s="55"/>
      <c r="F27" s="70">
        <f t="shared" si="0"/>
        <v>5852917.0999999987</v>
      </c>
    </row>
    <row r="28" spans="1:6" x14ac:dyDescent="0.2">
      <c r="A28" s="51">
        <v>44324</v>
      </c>
      <c r="B28" s="59">
        <v>70040842</v>
      </c>
      <c r="C28" s="53" t="s">
        <v>53</v>
      </c>
      <c r="D28" s="54">
        <v>213033.81</v>
      </c>
      <c r="E28" s="55"/>
      <c r="F28" s="70">
        <f t="shared" si="0"/>
        <v>5639883.2899999991</v>
      </c>
    </row>
    <row r="29" spans="1:6" x14ac:dyDescent="0.2">
      <c r="A29" s="51">
        <v>44324</v>
      </c>
      <c r="B29" s="59">
        <v>70040561</v>
      </c>
      <c r="C29" s="53" t="s">
        <v>53</v>
      </c>
      <c r="D29" s="54">
        <v>789935.75</v>
      </c>
      <c r="E29" s="55"/>
      <c r="F29" s="70">
        <f t="shared" si="0"/>
        <v>4849947.5399999991</v>
      </c>
    </row>
    <row r="30" spans="1:6" x14ac:dyDescent="0.2">
      <c r="A30" s="51">
        <v>44324</v>
      </c>
      <c r="B30" s="59">
        <v>70047739</v>
      </c>
      <c r="C30" s="53" t="s">
        <v>53</v>
      </c>
      <c r="D30" s="54">
        <v>279836.03999999998</v>
      </c>
      <c r="E30" s="55"/>
      <c r="F30" s="70">
        <f t="shared" si="0"/>
        <v>4570111.4999999991</v>
      </c>
    </row>
    <row r="31" spans="1:6" x14ac:dyDescent="0.2">
      <c r="A31" s="51">
        <v>44324</v>
      </c>
      <c r="B31" s="59">
        <v>70045870</v>
      </c>
      <c r="C31" s="53" t="s">
        <v>53</v>
      </c>
      <c r="D31" s="54">
        <v>474302.94</v>
      </c>
      <c r="E31" s="55"/>
      <c r="F31" s="70">
        <f t="shared" si="0"/>
        <v>4095808.5599999991</v>
      </c>
    </row>
    <row r="32" spans="1:6" x14ac:dyDescent="0.2">
      <c r="A32" s="51">
        <v>44324</v>
      </c>
      <c r="B32" s="59">
        <v>70049213</v>
      </c>
      <c r="C32" s="53" t="s">
        <v>53</v>
      </c>
      <c r="D32" s="54">
        <v>174585</v>
      </c>
      <c r="E32" s="55"/>
      <c r="F32" s="70">
        <f t="shared" si="0"/>
        <v>3921223.5599999991</v>
      </c>
    </row>
    <row r="33" spans="1:6" x14ac:dyDescent="0.2">
      <c r="A33" s="51">
        <v>44324</v>
      </c>
      <c r="B33" s="59">
        <v>70046167</v>
      </c>
      <c r="C33" s="53" t="s">
        <v>53</v>
      </c>
      <c r="D33" s="54">
        <v>40485.64</v>
      </c>
      <c r="E33" s="55"/>
      <c r="F33" s="70">
        <f t="shared" si="0"/>
        <v>3880737.919999999</v>
      </c>
    </row>
    <row r="34" spans="1:6" x14ac:dyDescent="0.2">
      <c r="A34" s="51">
        <v>44324</v>
      </c>
      <c r="B34" s="59">
        <v>70048801</v>
      </c>
      <c r="C34" s="53" t="s">
        <v>53</v>
      </c>
      <c r="D34" s="54">
        <v>336387.98</v>
      </c>
      <c r="E34" s="55"/>
      <c r="F34" s="70">
        <f t="shared" si="0"/>
        <v>3544349.939999999</v>
      </c>
    </row>
    <row r="35" spans="1:6" x14ac:dyDescent="0.2">
      <c r="A35" s="51">
        <v>44324</v>
      </c>
      <c r="B35" s="59">
        <v>70049406</v>
      </c>
      <c r="C35" s="53" t="s">
        <v>53</v>
      </c>
      <c r="D35" s="54">
        <v>831857.52</v>
      </c>
      <c r="E35" s="55"/>
      <c r="F35" s="70">
        <f t="shared" si="0"/>
        <v>2712492.419999999</v>
      </c>
    </row>
    <row r="36" spans="1:6" x14ac:dyDescent="0.2">
      <c r="A36" s="51">
        <v>44324</v>
      </c>
      <c r="B36" s="59">
        <v>70048609</v>
      </c>
      <c r="C36" s="53" t="s">
        <v>53</v>
      </c>
      <c r="D36" s="54">
        <v>68634.62</v>
      </c>
      <c r="E36" s="55"/>
      <c r="F36" s="70">
        <f t="shared" si="0"/>
        <v>2643857.7999999989</v>
      </c>
    </row>
    <row r="37" spans="1:6" x14ac:dyDescent="0.2">
      <c r="A37" s="51">
        <v>44324</v>
      </c>
      <c r="B37" s="59">
        <v>70048506</v>
      </c>
      <c r="C37" s="53" t="s">
        <v>53</v>
      </c>
      <c r="D37" s="54">
        <v>210983.22</v>
      </c>
      <c r="E37" s="55"/>
      <c r="F37" s="70">
        <f t="shared" si="0"/>
        <v>2432874.5799999987</v>
      </c>
    </row>
    <row r="38" spans="1:6" x14ac:dyDescent="0.2">
      <c r="A38" s="51">
        <v>44355</v>
      </c>
      <c r="B38" s="59">
        <v>4524000000180</v>
      </c>
      <c r="C38" s="53" t="s">
        <v>53</v>
      </c>
      <c r="D38" s="54"/>
      <c r="E38" s="55">
        <v>100</v>
      </c>
      <c r="F38" s="70">
        <f>F37+E38</f>
        <v>2432974.5799999987</v>
      </c>
    </row>
    <row r="39" spans="1:6" x14ac:dyDescent="0.2">
      <c r="A39" s="51">
        <v>44355</v>
      </c>
      <c r="B39" s="59">
        <v>4524000000200</v>
      </c>
      <c r="C39" s="53" t="s">
        <v>53</v>
      </c>
      <c r="D39" s="54"/>
      <c r="E39" s="55">
        <v>100</v>
      </c>
      <c r="F39" s="70">
        <f>F38+E39</f>
        <v>2433074.5799999987</v>
      </c>
    </row>
    <row r="40" spans="1:6" x14ac:dyDescent="0.2">
      <c r="A40" s="51">
        <v>44447</v>
      </c>
      <c r="B40" s="59">
        <v>70046863</v>
      </c>
      <c r="C40" s="53" t="s">
        <v>53</v>
      </c>
      <c r="D40" s="54">
        <v>18000</v>
      </c>
      <c r="E40" s="55"/>
      <c r="F40" s="70">
        <f>F39-D40</f>
        <v>2415074.5799999987</v>
      </c>
    </row>
    <row r="41" spans="1:6" x14ac:dyDescent="0.2">
      <c r="A41" s="51">
        <v>44447</v>
      </c>
      <c r="B41" s="59">
        <v>70044783</v>
      </c>
      <c r="C41" s="53" t="s">
        <v>53</v>
      </c>
      <c r="D41" s="54">
        <v>22859.02</v>
      </c>
      <c r="E41" s="55"/>
      <c r="F41" s="70">
        <f>F40-D41</f>
        <v>2392215.5599999987</v>
      </c>
    </row>
    <row r="42" spans="1:6" x14ac:dyDescent="0.2">
      <c r="A42" s="51">
        <v>44447</v>
      </c>
      <c r="B42" s="59">
        <v>70047853</v>
      </c>
      <c r="C42" s="53" t="s">
        <v>53</v>
      </c>
      <c r="D42" s="54">
        <v>13929</v>
      </c>
      <c r="E42" s="55"/>
      <c r="F42" s="70">
        <f>F41-D42</f>
        <v>2378286.5599999987</v>
      </c>
    </row>
    <row r="43" spans="1:6" x14ac:dyDescent="0.2">
      <c r="A43" s="51">
        <v>44447</v>
      </c>
      <c r="B43" s="59">
        <v>70045316</v>
      </c>
      <c r="C43" s="53" t="s">
        <v>53</v>
      </c>
      <c r="D43" s="54">
        <v>30736</v>
      </c>
      <c r="E43" s="55"/>
      <c r="F43" s="70">
        <f>F42-D43</f>
        <v>2347550.5599999987</v>
      </c>
    </row>
    <row r="44" spans="1:6" x14ac:dyDescent="0.2">
      <c r="A44" s="51">
        <v>44447</v>
      </c>
      <c r="B44" s="62" t="s">
        <v>75</v>
      </c>
      <c r="C44" s="53" t="s">
        <v>53</v>
      </c>
      <c r="D44" s="54">
        <v>31075</v>
      </c>
      <c r="E44" s="55"/>
      <c r="F44" s="70">
        <f>F43-D44</f>
        <v>2316475.5599999987</v>
      </c>
    </row>
    <row r="45" spans="1:6" x14ac:dyDescent="0.2">
      <c r="A45" s="51">
        <v>44477</v>
      </c>
      <c r="B45" s="59">
        <v>70041065</v>
      </c>
      <c r="C45" s="53" t="s">
        <v>53</v>
      </c>
      <c r="D45" s="54"/>
      <c r="E45" s="55">
        <v>13096.25</v>
      </c>
      <c r="F45" s="70">
        <f>F44+E45</f>
        <v>2329571.8099999987</v>
      </c>
    </row>
    <row r="46" spans="1:6" x14ac:dyDescent="0.2">
      <c r="A46" s="51">
        <v>44477</v>
      </c>
      <c r="B46" s="59">
        <v>70041124</v>
      </c>
      <c r="C46" s="53" t="s">
        <v>53</v>
      </c>
      <c r="D46" s="54"/>
      <c r="E46" s="55">
        <v>190240.38</v>
      </c>
      <c r="F46" s="70">
        <f>F45+E46</f>
        <v>2519812.1899999985</v>
      </c>
    </row>
    <row r="47" spans="1:6" x14ac:dyDescent="0.2">
      <c r="A47" s="51">
        <v>44477</v>
      </c>
      <c r="B47" s="62" t="s">
        <v>76</v>
      </c>
      <c r="C47" s="53" t="s">
        <v>53</v>
      </c>
      <c r="D47" s="54"/>
      <c r="E47" s="55">
        <v>147737.88</v>
      </c>
      <c r="F47" s="70">
        <f>F46+E47</f>
        <v>2667550.0699999984</v>
      </c>
    </row>
    <row r="48" spans="1:6" x14ac:dyDescent="0.2">
      <c r="A48" s="51">
        <v>44477</v>
      </c>
      <c r="B48" s="59">
        <v>70045384</v>
      </c>
      <c r="C48" s="53" t="s">
        <v>53</v>
      </c>
      <c r="D48" s="54"/>
      <c r="E48" s="55">
        <v>535704.24</v>
      </c>
      <c r="F48" s="70">
        <f>F47+E48</f>
        <v>3203254.3099999987</v>
      </c>
    </row>
    <row r="49" spans="1:6" x14ac:dyDescent="0.2">
      <c r="A49" s="51">
        <v>44477</v>
      </c>
      <c r="B49" s="59">
        <v>70041065</v>
      </c>
      <c r="C49" s="53" t="s">
        <v>53</v>
      </c>
      <c r="D49" s="54">
        <v>558087.05000000005</v>
      </c>
      <c r="E49" s="55"/>
      <c r="F49" s="70">
        <f>F48-D49</f>
        <v>2645167.2599999988</v>
      </c>
    </row>
    <row r="50" spans="1:6" x14ac:dyDescent="0.2">
      <c r="A50" s="51">
        <v>44477</v>
      </c>
      <c r="B50" s="59">
        <v>70049359</v>
      </c>
      <c r="C50" s="53" t="s">
        <v>53</v>
      </c>
      <c r="D50" s="54"/>
      <c r="E50" s="55">
        <v>871603.47</v>
      </c>
      <c r="F50" s="70">
        <f>F49+E50</f>
        <v>3516770.7299999986</v>
      </c>
    </row>
    <row r="51" spans="1:6" x14ac:dyDescent="0.2">
      <c r="A51" s="51">
        <v>44538</v>
      </c>
      <c r="B51" s="59">
        <v>70045410</v>
      </c>
      <c r="C51" s="53" t="s">
        <v>53</v>
      </c>
      <c r="D51" s="54">
        <v>2190269.83</v>
      </c>
      <c r="E51" s="55"/>
      <c r="F51" s="70">
        <f>F50-D51</f>
        <v>1326500.8999999985</v>
      </c>
    </row>
    <row r="52" spans="1:6" x14ac:dyDescent="0.2">
      <c r="A52" s="51">
        <v>44538</v>
      </c>
      <c r="B52" s="59">
        <v>70046243</v>
      </c>
      <c r="C52" s="53" t="s">
        <v>53</v>
      </c>
      <c r="D52" s="54">
        <v>368991.51</v>
      </c>
      <c r="E52" s="55"/>
      <c r="F52" s="70">
        <f>F51-D52</f>
        <v>957509.3899999985</v>
      </c>
    </row>
    <row r="53" spans="1:6" x14ac:dyDescent="0.2">
      <c r="A53" s="51" t="s">
        <v>77</v>
      </c>
      <c r="B53" s="59">
        <v>7046080</v>
      </c>
      <c r="C53" s="53" t="s">
        <v>53</v>
      </c>
      <c r="D53" s="54">
        <v>191834.23999999999</v>
      </c>
      <c r="E53" s="55"/>
      <c r="F53" s="70">
        <f t="shared" ref="F53:F63" si="1">F52-D53</f>
        <v>765675.14999999851</v>
      </c>
    </row>
    <row r="54" spans="1:6" x14ac:dyDescent="0.2">
      <c r="A54" s="51" t="s">
        <v>77</v>
      </c>
      <c r="B54" s="59">
        <v>70044300</v>
      </c>
      <c r="C54" s="53" t="s">
        <v>53</v>
      </c>
      <c r="D54" s="54">
        <v>5650</v>
      </c>
      <c r="E54" s="55"/>
      <c r="F54" s="70">
        <f t="shared" si="1"/>
        <v>760025.14999999851</v>
      </c>
    </row>
    <row r="55" spans="1:6" x14ac:dyDescent="0.2">
      <c r="A55" s="51" t="s">
        <v>78</v>
      </c>
      <c r="B55" s="59">
        <v>70043045</v>
      </c>
      <c r="C55" s="53" t="s">
        <v>53</v>
      </c>
      <c r="D55" s="54">
        <v>11700</v>
      </c>
      <c r="E55" s="55"/>
      <c r="F55" s="70">
        <f t="shared" si="1"/>
        <v>748325.14999999851</v>
      </c>
    </row>
    <row r="56" spans="1:6" x14ac:dyDescent="0.2">
      <c r="A56" s="51" t="s">
        <v>78</v>
      </c>
      <c r="B56" s="59">
        <v>70042342</v>
      </c>
      <c r="C56" s="53" t="s">
        <v>53</v>
      </c>
      <c r="D56" s="54">
        <v>10800</v>
      </c>
      <c r="E56" s="55"/>
      <c r="F56" s="70">
        <f t="shared" si="1"/>
        <v>737525.14999999851</v>
      </c>
    </row>
    <row r="57" spans="1:6" x14ac:dyDescent="0.2">
      <c r="A57" s="51" t="s">
        <v>79</v>
      </c>
      <c r="B57" s="59">
        <v>70042879</v>
      </c>
      <c r="C57" s="53" t="s">
        <v>53</v>
      </c>
      <c r="D57" s="54">
        <v>67969.5</v>
      </c>
      <c r="E57" s="55"/>
      <c r="F57" s="70">
        <f t="shared" si="1"/>
        <v>669555.64999999851</v>
      </c>
    </row>
    <row r="58" spans="1:6" x14ac:dyDescent="0.2">
      <c r="A58" s="51" t="s">
        <v>79</v>
      </c>
      <c r="B58" s="59">
        <v>70049386</v>
      </c>
      <c r="C58" s="53" t="s">
        <v>53</v>
      </c>
      <c r="D58" s="54">
        <v>31075</v>
      </c>
      <c r="E58" s="55"/>
      <c r="F58" s="70">
        <f t="shared" si="1"/>
        <v>638480.64999999851</v>
      </c>
    </row>
    <row r="59" spans="1:6" x14ac:dyDescent="0.2">
      <c r="A59" s="51" t="s">
        <v>80</v>
      </c>
      <c r="B59" s="59">
        <v>70048218</v>
      </c>
      <c r="C59" s="53" t="s">
        <v>53</v>
      </c>
      <c r="D59" s="54">
        <v>45200</v>
      </c>
      <c r="E59" s="55"/>
      <c r="F59" s="70">
        <f t="shared" si="1"/>
        <v>593280.64999999851</v>
      </c>
    </row>
    <row r="60" spans="1:6" x14ac:dyDescent="0.2">
      <c r="A60" s="51" t="s">
        <v>80</v>
      </c>
      <c r="B60" s="59">
        <v>70042163</v>
      </c>
      <c r="C60" s="53" t="s">
        <v>53</v>
      </c>
      <c r="D60" s="54">
        <v>55285</v>
      </c>
      <c r="E60" s="55"/>
      <c r="F60" s="70">
        <f t="shared" si="1"/>
        <v>537995.64999999851</v>
      </c>
    </row>
    <row r="61" spans="1:6" x14ac:dyDescent="0.2">
      <c r="A61" s="51" t="s">
        <v>80</v>
      </c>
      <c r="B61" s="59">
        <v>70047560</v>
      </c>
      <c r="C61" s="53" t="s">
        <v>53</v>
      </c>
      <c r="D61" s="54">
        <v>90348.57</v>
      </c>
      <c r="E61" s="55"/>
      <c r="F61" s="70">
        <f t="shared" si="1"/>
        <v>447647.0799999985</v>
      </c>
    </row>
    <row r="62" spans="1:6" x14ac:dyDescent="0.2">
      <c r="A62" s="51" t="s">
        <v>81</v>
      </c>
      <c r="B62" s="59">
        <v>70043018</v>
      </c>
      <c r="C62" s="53" t="s">
        <v>53</v>
      </c>
      <c r="D62" s="54">
        <v>33900</v>
      </c>
      <c r="E62" s="55"/>
      <c r="F62" s="70">
        <f t="shared" si="1"/>
        <v>413747.0799999985</v>
      </c>
    </row>
    <row r="63" spans="1:6" x14ac:dyDescent="0.2">
      <c r="A63" s="51" t="s">
        <v>81</v>
      </c>
      <c r="B63" s="59">
        <v>70046976</v>
      </c>
      <c r="C63" s="53" t="s">
        <v>53</v>
      </c>
      <c r="D63" s="54">
        <v>28250</v>
      </c>
      <c r="E63" s="55"/>
      <c r="F63" s="70">
        <f t="shared" si="1"/>
        <v>385497.0799999985</v>
      </c>
    </row>
    <row r="64" spans="1:6" x14ac:dyDescent="0.2">
      <c r="A64" s="51" t="s">
        <v>81</v>
      </c>
      <c r="B64" s="59">
        <v>70048380</v>
      </c>
      <c r="C64" s="53" t="s">
        <v>53</v>
      </c>
      <c r="D64" s="54"/>
      <c r="E64" s="55">
        <v>5800000</v>
      </c>
      <c r="F64" s="70">
        <f>F63+E64</f>
        <v>6185497.0799999982</v>
      </c>
    </row>
    <row r="65" spans="1:6" x14ac:dyDescent="0.2">
      <c r="A65" s="51" t="s">
        <v>81</v>
      </c>
      <c r="B65" s="59">
        <v>70044136</v>
      </c>
      <c r="C65" s="53" t="s">
        <v>53</v>
      </c>
      <c r="D65" s="54">
        <v>2008153.25</v>
      </c>
      <c r="E65" s="55"/>
      <c r="F65" s="70">
        <f t="shared" ref="F65:F73" si="2">F64-D65</f>
        <v>4177343.8299999982</v>
      </c>
    </row>
    <row r="66" spans="1:6" x14ac:dyDescent="0.2">
      <c r="A66" s="51" t="s">
        <v>81</v>
      </c>
      <c r="B66" s="59">
        <v>70041015</v>
      </c>
      <c r="C66" s="53" t="s">
        <v>53</v>
      </c>
      <c r="D66" s="54">
        <v>1017712.23</v>
      </c>
      <c r="E66" s="55"/>
      <c r="F66" s="70">
        <f t="shared" si="2"/>
        <v>3159631.5999999982</v>
      </c>
    </row>
    <row r="67" spans="1:6" x14ac:dyDescent="0.2">
      <c r="A67" s="51" t="s">
        <v>81</v>
      </c>
      <c r="B67" s="59">
        <v>4524000000003</v>
      </c>
      <c r="C67" s="53" t="s">
        <v>64</v>
      </c>
      <c r="D67" s="54">
        <v>50000</v>
      </c>
      <c r="E67" s="55"/>
      <c r="F67" s="70">
        <f t="shared" si="2"/>
        <v>3109631.5999999982</v>
      </c>
    </row>
    <row r="68" spans="1:6" x14ac:dyDescent="0.2">
      <c r="A68" s="51" t="s">
        <v>81</v>
      </c>
      <c r="B68" s="59">
        <v>70044206</v>
      </c>
      <c r="C68" s="53" t="s">
        <v>53</v>
      </c>
      <c r="D68" s="54">
        <v>18000</v>
      </c>
      <c r="E68" s="55"/>
      <c r="F68" s="70">
        <f t="shared" si="2"/>
        <v>3091631.5999999982</v>
      </c>
    </row>
    <row r="69" spans="1:6" x14ac:dyDescent="0.2">
      <c r="A69" s="51" t="s">
        <v>82</v>
      </c>
      <c r="B69" s="59">
        <v>4524000000191</v>
      </c>
      <c r="C69" s="53" t="s">
        <v>64</v>
      </c>
      <c r="D69" s="54">
        <v>1843000</v>
      </c>
      <c r="E69" s="55"/>
      <c r="F69" s="70">
        <f t="shared" si="2"/>
        <v>1248631.5999999982</v>
      </c>
    </row>
    <row r="70" spans="1:6" x14ac:dyDescent="0.2">
      <c r="A70" s="51" t="s">
        <v>83</v>
      </c>
      <c r="B70" s="59">
        <v>4524000000038</v>
      </c>
      <c r="C70" s="53" t="s">
        <v>64</v>
      </c>
      <c r="D70" s="54">
        <v>521660.35</v>
      </c>
      <c r="E70" s="55"/>
      <c r="F70" s="70">
        <f t="shared" si="2"/>
        <v>726971.24999999825</v>
      </c>
    </row>
    <row r="71" spans="1:6" x14ac:dyDescent="0.2">
      <c r="A71" s="51" t="s">
        <v>84</v>
      </c>
      <c r="B71" s="59">
        <v>70042453</v>
      </c>
      <c r="C71" s="53" t="s">
        <v>53</v>
      </c>
      <c r="D71" s="54">
        <v>47494.68</v>
      </c>
      <c r="E71" s="55"/>
      <c r="F71" s="70">
        <f t="shared" si="2"/>
        <v>679476.5699999982</v>
      </c>
    </row>
    <row r="72" spans="1:6" x14ac:dyDescent="0.2">
      <c r="A72" s="51" t="s">
        <v>85</v>
      </c>
      <c r="B72" s="58" t="s">
        <v>67</v>
      </c>
      <c r="C72" s="53" t="s">
        <v>53</v>
      </c>
      <c r="D72" s="54">
        <v>25028.38</v>
      </c>
      <c r="E72" s="55"/>
      <c r="F72" s="70">
        <f t="shared" si="2"/>
        <v>654448.1899999982</v>
      </c>
    </row>
    <row r="73" spans="1:6" x14ac:dyDescent="0.2">
      <c r="A73" s="51" t="s">
        <v>85</v>
      </c>
      <c r="B73" s="59">
        <v>9990002</v>
      </c>
      <c r="C73" s="53" t="s">
        <v>68</v>
      </c>
      <c r="D73" s="54">
        <v>2055</v>
      </c>
      <c r="E73" s="55"/>
      <c r="F73" s="70">
        <f t="shared" si="2"/>
        <v>652393.1899999982</v>
      </c>
    </row>
    <row r="74" spans="1:6" ht="15.75" thickBot="1" x14ac:dyDescent="0.25">
      <c r="A74" s="128" t="s">
        <v>69</v>
      </c>
      <c r="B74" s="128"/>
      <c r="C74" s="128"/>
      <c r="D74" s="65">
        <f>SUM(D8:D73)</f>
        <v>18958221.970000003</v>
      </c>
      <c r="E74" s="65">
        <f>SUM(E8:E73)</f>
        <v>19608570.5</v>
      </c>
      <c r="F74" s="65">
        <f>F73</f>
        <v>652393.1899999982</v>
      </c>
    </row>
    <row r="75" spans="1:6" ht="15.75" thickTop="1" x14ac:dyDescent="0.2">
      <c r="A75" s="34"/>
      <c r="B75" s="34"/>
      <c r="C75" s="34"/>
      <c r="D75" s="21"/>
      <c r="E75" s="21"/>
      <c r="F75" s="21"/>
    </row>
    <row r="76" spans="1:6" x14ac:dyDescent="0.2">
      <c r="A76" s="34"/>
      <c r="B76" s="34"/>
      <c r="C76" s="34"/>
      <c r="D76" s="21"/>
      <c r="E76" s="21"/>
      <c r="F76" s="21"/>
    </row>
    <row r="77" spans="1:6" x14ac:dyDescent="0.2">
      <c r="A77" s="34"/>
      <c r="B77" s="34"/>
      <c r="C77" s="34"/>
      <c r="D77" s="21"/>
      <c r="E77" s="21"/>
      <c r="F77" s="21"/>
    </row>
    <row r="78" spans="1:6" x14ac:dyDescent="0.2">
      <c r="A78" s="34"/>
      <c r="B78" s="34"/>
      <c r="C78" s="34"/>
      <c r="D78" s="21"/>
      <c r="E78" s="21"/>
      <c r="F78" s="21"/>
    </row>
    <row r="79" spans="1:6" x14ac:dyDescent="0.2">
      <c r="A79" s="34"/>
      <c r="B79" s="34"/>
      <c r="C79" s="34"/>
      <c r="D79" s="21"/>
      <c r="E79" s="21"/>
      <c r="F79" s="21"/>
    </row>
    <row r="80" spans="1:6" x14ac:dyDescent="0.2">
      <c r="A80" s="34"/>
      <c r="B80" s="34"/>
      <c r="C80" s="34"/>
      <c r="D80" s="21"/>
      <c r="E80" s="21"/>
      <c r="F80" s="21"/>
    </row>
    <row r="81" spans="1:6" x14ac:dyDescent="0.2">
      <c r="A81" s="34"/>
      <c r="B81" s="34"/>
      <c r="C81" s="34"/>
      <c r="D81" s="21"/>
      <c r="E81" s="21"/>
      <c r="F81" s="21"/>
    </row>
    <row r="82" spans="1:6" x14ac:dyDescent="0.2">
      <c r="A82" s="34"/>
      <c r="B82" s="34"/>
      <c r="C82" s="34"/>
      <c r="D82" s="21"/>
      <c r="E82" s="21"/>
      <c r="F82" s="21"/>
    </row>
    <row r="83" spans="1:6" x14ac:dyDescent="0.2">
      <c r="A83" s="34"/>
      <c r="B83" s="34"/>
      <c r="C83" s="34"/>
      <c r="D83" s="21"/>
      <c r="E83" s="21"/>
      <c r="F83" s="21"/>
    </row>
    <row r="84" spans="1:6" x14ac:dyDescent="0.2">
      <c r="A84" s="34"/>
      <c r="B84" s="34"/>
      <c r="C84" s="34"/>
      <c r="D84" s="21"/>
      <c r="E84" s="21"/>
      <c r="F84" s="21"/>
    </row>
    <row r="85" spans="1:6" x14ac:dyDescent="0.2">
      <c r="A85" s="34"/>
      <c r="B85" s="34"/>
      <c r="C85" s="34"/>
      <c r="D85" s="21"/>
      <c r="E85" s="21"/>
      <c r="F85" s="21"/>
    </row>
    <row r="86" spans="1:6" x14ac:dyDescent="0.2">
      <c r="A86" s="66"/>
      <c r="B86" s="67"/>
      <c r="C86" s="33"/>
      <c r="D86" s="68"/>
      <c r="E86" s="68"/>
      <c r="F86" s="68"/>
    </row>
    <row r="87" spans="1:6" x14ac:dyDescent="0.2">
      <c r="A87" s="117" t="s">
        <v>70</v>
      </c>
      <c r="B87" s="117"/>
      <c r="C87" s="117"/>
      <c r="D87" s="131" t="s">
        <v>71</v>
      </c>
      <c r="E87" s="131"/>
      <c r="F87" s="131"/>
    </row>
    <row r="88" spans="1:6" x14ac:dyDescent="0.2">
      <c r="A88" s="118" t="s">
        <v>72</v>
      </c>
      <c r="B88" s="118"/>
      <c r="C88" s="118"/>
      <c r="D88" s="130" t="s">
        <v>73</v>
      </c>
      <c r="E88" s="130"/>
      <c r="F88" s="130"/>
    </row>
    <row r="89" spans="1:6" x14ac:dyDescent="0.2">
      <c r="A89" s="118" t="s">
        <v>74</v>
      </c>
      <c r="B89" s="118"/>
      <c r="C89" s="118"/>
      <c r="D89" s="130" t="s">
        <v>31</v>
      </c>
      <c r="E89" s="130"/>
      <c r="F89" s="130"/>
    </row>
  </sheetData>
  <mergeCells count="9">
    <mergeCell ref="A3:F3"/>
    <mergeCell ref="A5:F5"/>
    <mergeCell ref="A89:C89"/>
    <mergeCell ref="D89:F89"/>
    <mergeCell ref="A74:C74"/>
    <mergeCell ref="A87:C87"/>
    <mergeCell ref="D87:F87"/>
    <mergeCell ref="A88:C88"/>
    <mergeCell ref="D88:F88"/>
  </mergeCells>
  <pageMargins left="0.7" right="0.7" top="0.75" bottom="0.75" header="0.3" footer="0.3"/>
  <pageSetup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F89"/>
  <sheetViews>
    <sheetView topLeftCell="A27" zoomScaleNormal="100" workbookViewId="0">
      <selection activeCell="B43" sqref="B43"/>
    </sheetView>
  </sheetViews>
  <sheetFormatPr defaultColWidth="10.76171875" defaultRowHeight="15" x14ac:dyDescent="0.2"/>
  <cols>
    <col min="1" max="1" width="16.54296875" customWidth="1"/>
    <col min="2" max="2" width="19.1015625" bestFit="1" customWidth="1"/>
    <col min="3" max="3" width="21.5234375" bestFit="1" customWidth="1"/>
    <col min="4" max="4" width="18.0234375" bestFit="1" customWidth="1"/>
    <col min="5" max="5" width="19.37109375" bestFit="1" customWidth="1"/>
    <col min="6" max="6" width="18.96484375" bestFit="1" customWidth="1"/>
  </cols>
  <sheetData>
    <row r="3" spans="1:6" x14ac:dyDescent="0.2">
      <c r="A3" s="133" t="s">
        <v>36</v>
      </c>
      <c r="B3" s="133"/>
      <c r="C3" s="133"/>
      <c r="D3" s="133"/>
      <c r="E3" s="133"/>
      <c r="F3" s="133"/>
    </row>
    <row r="4" spans="1:6" ht="15.75" thickBot="1" x14ac:dyDescent="0.25">
      <c r="A4" s="71"/>
      <c r="B4" s="72"/>
      <c r="C4" s="71"/>
      <c r="D4" s="73"/>
      <c r="E4" s="73"/>
      <c r="F4" s="73"/>
    </row>
    <row r="5" spans="1:6" ht="15.75" thickBot="1" x14ac:dyDescent="0.25">
      <c r="A5" s="137" t="s">
        <v>45</v>
      </c>
      <c r="B5" s="138"/>
      <c r="C5" s="138"/>
      <c r="D5" s="138"/>
      <c r="E5" s="138"/>
      <c r="F5" s="139"/>
    </row>
    <row r="6" spans="1:6" ht="15.75" thickBot="1" x14ac:dyDescent="0.25">
      <c r="A6" s="74"/>
      <c r="B6" s="75"/>
      <c r="C6" s="76" t="s">
        <v>46</v>
      </c>
      <c r="D6" s="77"/>
      <c r="E6" s="78"/>
      <c r="F6" s="79">
        <v>652393.18999999994</v>
      </c>
    </row>
    <row r="7" spans="1:6" ht="15.75" thickBot="1" x14ac:dyDescent="0.25">
      <c r="A7" s="80" t="s">
        <v>47</v>
      </c>
      <c r="B7" s="81" t="s">
        <v>48</v>
      </c>
      <c r="C7" s="81" t="s">
        <v>49</v>
      </c>
      <c r="D7" s="82" t="s">
        <v>50</v>
      </c>
      <c r="E7" s="82" t="s">
        <v>51</v>
      </c>
      <c r="F7" s="83" t="s">
        <v>52</v>
      </c>
    </row>
    <row r="8" spans="1:6" x14ac:dyDescent="0.2">
      <c r="A8" s="84">
        <v>44440</v>
      </c>
      <c r="B8" s="85">
        <v>70043696</v>
      </c>
      <c r="C8" s="86" t="s">
        <v>53</v>
      </c>
      <c r="D8" s="87"/>
      <c r="E8" s="88">
        <v>3126237.51</v>
      </c>
      <c r="F8" s="89">
        <f>F6+E8</f>
        <v>3778630.6999999997</v>
      </c>
    </row>
    <row r="9" spans="1:6" x14ac:dyDescent="0.2">
      <c r="A9" s="84">
        <v>44440</v>
      </c>
      <c r="B9" s="90">
        <v>70046482</v>
      </c>
      <c r="C9" s="86" t="s">
        <v>53</v>
      </c>
      <c r="D9" s="87">
        <v>800000</v>
      </c>
      <c r="E9" s="88"/>
      <c r="F9" s="89">
        <f>F8-D9</f>
        <v>2978630.6999999997</v>
      </c>
    </row>
    <row r="10" spans="1:6" x14ac:dyDescent="0.2">
      <c r="A10" s="84">
        <v>44440</v>
      </c>
      <c r="B10" s="90">
        <v>70042004</v>
      </c>
      <c r="C10" s="86" t="s">
        <v>53</v>
      </c>
      <c r="D10" s="87"/>
      <c r="E10" s="88">
        <v>117150.28</v>
      </c>
      <c r="F10" s="91">
        <f>F9+E10</f>
        <v>3095780.9799999995</v>
      </c>
    </row>
    <row r="11" spans="1:6" x14ac:dyDescent="0.2">
      <c r="A11" s="84">
        <v>44440</v>
      </c>
      <c r="B11" s="90">
        <v>70046345</v>
      </c>
      <c r="C11" s="86" t="s">
        <v>53</v>
      </c>
      <c r="D11" s="87">
        <v>696790.63</v>
      </c>
      <c r="E11" s="88"/>
      <c r="F11" s="89">
        <f t="shared" ref="F11:F37" si="0">F10-D11</f>
        <v>2398990.3499999996</v>
      </c>
    </row>
    <row r="12" spans="1:6" x14ac:dyDescent="0.2">
      <c r="A12" s="84">
        <v>44440</v>
      </c>
      <c r="B12" s="85">
        <v>70045959</v>
      </c>
      <c r="C12" s="86" t="s">
        <v>53</v>
      </c>
      <c r="D12" s="87">
        <v>282500</v>
      </c>
      <c r="E12" s="88"/>
      <c r="F12" s="89">
        <f t="shared" si="0"/>
        <v>2116490.3499999996</v>
      </c>
    </row>
    <row r="13" spans="1:6" x14ac:dyDescent="0.2">
      <c r="A13" s="84">
        <v>44441</v>
      </c>
      <c r="B13" s="85">
        <v>70041588</v>
      </c>
      <c r="C13" s="86" t="s">
        <v>53</v>
      </c>
      <c r="D13" s="87">
        <v>1033998.68</v>
      </c>
      <c r="E13" s="88"/>
      <c r="F13" s="89">
        <f t="shared" si="0"/>
        <v>1082491.6699999995</v>
      </c>
    </row>
    <row r="14" spans="1:6" x14ac:dyDescent="0.2">
      <c r="A14" s="84">
        <v>44442</v>
      </c>
      <c r="B14" s="85">
        <v>70048859</v>
      </c>
      <c r="C14" s="86" t="s">
        <v>53</v>
      </c>
      <c r="D14" s="87"/>
      <c r="E14" s="88">
        <v>1700000</v>
      </c>
      <c r="F14" s="89">
        <f>F13+E14</f>
        <v>2782491.6699999995</v>
      </c>
    </row>
    <row r="15" spans="1:6" x14ac:dyDescent="0.2">
      <c r="A15" s="84">
        <v>44442</v>
      </c>
      <c r="B15" s="85">
        <v>70049538</v>
      </c>
      <c r="C15" s="86" t="s">
        <v>53</v>
      </c>
      <c r="D15" s="87">
        <v>2276950</v>
      </c>
      <c r="E15" s="88"/>
      <c r="F15" s="89">
        <f t="shared" si="0"/>
        <v>505541.66999999946</v>
      </c>
    </row>
    <row r="16" spans="1:6" x14ac:dyDescent="0.2">
      <c r="A16" s="84">
        <v>44448</v>
      </c>
      <c r="B16" s="85">
        <v>70041529</v>
      </c>
      <c r="C16" s="86" t="s">
        <v>53</v>
      </c>
      <c r="D16" s="87">
        <v>199722.34</v>
      </c>
      <c r="E16" s="88"/>
      <c r="F16" s="89">
        <f t="shared" si="0"/>
        <v>305819.32999999949</v>
      </c>
    </row>
    <row r="17" spans="1:6" x14ac:dyDescent="0.2">
      <c r="A17" s="84">
        <v>44449</v>
      </c>
      <c r="B17" s="85">
        <v>70045616</v>
      </c>
      <c r="C17" s="86" t="s">
        <v>53</v>
      </c>
      <c r="D17" s="87">
        <v>172946.5</v>
      </c>
      <c r="E17" s="88"/>
      <c r="F17" s="89">
        <f t="shared" si="0"/>
        <v>132872.82999999949</v>
      </c>
    </row>
    <row r="18" spans="1:6" x14ac:dyDescent="0.2">
      <c r="A18" s="84" t="s">
        <v>86</v>
      </c>
      <c r="B18" s="85">
        <v>70044058</v>
      </c>
      <c r="C18" s="86" t="s">
        <v>53</v>
      </c>
      <c r="D18" s="87">
        <v>30736</v>
      </c>
      <c r="E18" s="88"/>
      <c r="F18" s="89">
        <f t="shared" si="0"/>
        <v>102136.82999999949</v>
      </c>
    </row>
    <row r="19" spans="1:6" x14ac:dyDescent="0.2">
      <c r="A19" s="84" t="s">
        <v>86</v>
      </c>
      <c r="B19" s="92">
        <v>70044953</v>
      </c>
      <c r="C19" s="86" t="s">
        <v>53</v>
      </c>
      <c r="D19" s="87">
        <v>5650</v>
      </c>
      <c r="E19" s="88"/>
      <c r="F19" s="89">
        <f t="shared" si="0"/>
        <v>96486.829999999492</v>
      </c>
    </row>
    <row r="20" spans="1:6" x14ac:dyDescent="0.2">
      <c r="A20" s="84" t="s">
        <v>86</v>
      </c>
      <c r="B20" s="85">
        <v>70361918</v>
      </c>
      <c r="C20" s="86" t="s">
        <v>53</v>
      </c>
      <c r="D20" s="87"/>
      <c r="E20" s="88">
        <v>5650</v>
      </c>
      <c r="F20" s="89">
        <f>F19+E20</f>
        <v>102136.82999999949</v>
      </c>
    </row>
    <row r="21" spans="1:6" x14ac:dyDescent="0.2">
      <c r="A21" s="84" t="s">
        <v>87</v>
      </c>
      <c r="B21" s="93">
        <v>70046405</v>
      </c>
      <c r="C21" s="86" t="s">
        <v>53</v>
      </c>
      <c r="D21" s="87">
        <v>13929</v>
      </c>
      <c r="E21" s="88"/>
      <c r="F21" s="89">
        <f t="shared" si="0"/>
        <v>88207.829999999492</v>
      </c>
    </row>
    <row r="22" spans="1:6" x14ac:dyDescent="0.2">
      <c r="A22" s="84" t="s">
        <v>88</v>
      </c>
      <c r="B22" s="94">
        <v>70047631</v>
      </c>
      <c r="C22" s="86" t="s">
        <v>53</v>
      </c>
      <c r="D22" s="87"/>
      <c r="E22" s="88">
        <v>5600000</v>
      </c>
      <c r="F22" s="89">
        <f>F21+E22</f>
        <v>5688207.8299999991</v>
      </c>
    </row>
    <row r="23" spans="1:6" x14ac:dyDescent="0.2">
      <c r="A23" s="84" t="s">
        <v>88</v>
      </c>
      <c r="B23" s="95">
        <v>4524000000193</v>
      </c>
      <c r="C23" s="86" t="s">
        <v>64</v>
      </c>
      <c r="D23" s="87">
        <v>1870000</v>
      </c>
      <c r="E23" s="88"/>
      <c r="F23" s="89">
        <f>F22-D23</f>
        <v>3818207.8299999991</v>
      </c>
    </row>
    <row r="24" spans="1:6" x14ac:dyDescent="0.2">
      <c r="A24" s="84" t="s">
        <v>88</v>
      </c>
      <c r="B24" s="95">
        <v>4524000000035</v>
      </c>
      <c r="C24" s="86" t="s">
        <v>64</v>
      </c>
      <c r="D24" s="87">
        <v>410000</v>
      </c>
      <c r="E24" s="88"/>
      <c r="F24" s="89">
        <f t="shared" si="0"/>
        <v>3408207.8299999991</v>
      </c>
    </row>
    <row r="25" spans="1:6" x14ac:dyDescent="0.2">
      <c r="A25" s="84" t="s">
        <v>88</v>
      </c>
      <c r="B25" s="92">
        <v>70043436</v>
      </c>
      <c r="C25" s="86" t="s">
        <v>53</v>
      </c>
      <c r="D25" s="96">
        <v>73982.7</v>
      </c>
      <c r="E25" s="88"/>
      <c r="F25" s="89">
        <f t="shared" si="0"/>
        <v>3334225.129999999</v>
      </c>
    </row>
    <row r="26" spans="1:6" x14ac:dyDescent="0.2">
      <c r="A26" s="84" t="s">
        <v>88</v>
      </c>
      <c r="B26" s="92">
        <v>70044838</v>
      </c>
      <c r="C26" s="86" t="s">
        <v>53</v>
      </c>
      <c r="D26" s="96">
        <v>24053.279999999999</v>
      </c>
      <c r="E26" s="88"/>
      <c r="F26" s="89">
        <f t="shared" si="0"/>
        <v>3310171.8499999992</v>
      </c>
    </row>
    <row r="27" spans="1:6" x14ac:dyDescent="0.2">
      <c r="A27" s="84" t="s">
        <v>89</v>
      </c>
      <c r="B27" s="95">
        <v>4524000000036</v>
      </c>
      <c r="C27" s="86" t="s">
        <v>53</v>
      </c>
      <c r="D27" s="96">
        <v>503807.02</v>
      </c>
      <c r="E27" s="88"/>
      <c r="F27" s="89">
        <f t="shared" si="0"/>
        <v>2806364.8299999991</v>
      </c>
    </row>
    <row r="28" spans="1:6" x14ac:dyDescent="0.2">
      <c r="A28" s="84" t="s">
        <v>89</v>
      </c>
      <c r="B28" s="92">
        <v>70044522</v>
      </c>
      <c r="C28" s="86" t="s">
        <v>53</v>
      </c>
      <c r="D28" s="87">
        <v>282500</v>
      </c>
      <c r="E28" s="88"/>
      <c r="F28" s="89">
        <f t="shared" si="0"/>
        <v>2523864.8299999991</v>
      </c>
    </row>
    <row r="29" spans="1:6" x14ac:dyDescent="0.2">
      <c r="A29" s="84" t="s">
        <v>89</v>
      </c>
      <c r="B29" s="92">
        <v>70047315</v>
      </c>
      <c r="C29" s="86" t="s">
        <v>53</v>
      </c>
      <c r="D29" s="87">
        <v>128820</v>
      </c>
      <c r="E29" s="88"/>
      <c r="F29" s="89">
        <f t="shared" si="0"/>
        <v>2395044.8299999991</v>
      </c>
    </row>
    <row r="30" spans="1:6" x14ac:dyDescent="0.2">
      <c r="A30" s="84" t="s">
        <v>89</v>
      </c>
      <c r="B30" s="92">
        <v>70046062</v>
      </c>
      <c r="C30" s="86" t="s">
        <v>53</v>
      </c>
      <c r="D30" s="87">
        <v>170381.97</v>
      </c>
      <c r="E30" s="88"/>
      <c r="F30" s="89">
        <f t="shared" si="0"/>
        <v>2224662.8599999989</v>
      </c>
    </row>
    <row r="31" spans="1:6" x14ac:dyDescent="0.2">
      <c r="A31" s="84" t="s">
        <v>90</v>
      </c>
      <c r="B31" s="92">
        <v>70043960</v>
      </c>
      <c r="C31" s="86" t="s">
        <v>53</v>
      </c>
      <c r="D31" s="87">
        <v>18000</v>
      </c>
      <c r="E31" s="88"/>
      <c r="F31" s="89">
        <f t="shared" si="0"/>
        <v>2206662.8599999989</v>
      </c>
    </row>
    <row r="32" spans="1:6" x14ac:dyDescent="0.2">
      <c r="A32" s="84" t="s">
        <v>90</v>
      </c>
      <c r="B32" s="92">
        <v>70048379</v>
      </c>
      <c r="C32" s="86" t="s">
        <v>53</v>
      </c>
      <c r="D32" s="87">
        <v>70425.91</v>
      </c>
      <c r="E32" s="88"/>
      <c r="F32" s="89">
        <f t="shared" si="0"/>
        <v>2136236.9499999988</v>
      </c>
    </row>
    <row r="33" spans="1:6" x14ac:dyDescent="0.2">
      <c r="A33" s="84" t="s">
        <v>90</v>
      </c>
      <c r="B33" s="92">
        <v>70042213</v>
      </c>
      <c r="C33" s="86" t="s">
        <v>53</v>
      </c>
      <c r="D33" s="87">
        <v>77744</v>
      </c>
      <c r="E33" s="88"/>
      <c r="F33" s="89">
        <f t="shared" si="0"/>
        <v>2058492.9499999988</v>
      </c>
    </row>
    <row r="34" spans="1:6" x14ac:dyDescent="0.2">
      <c r="A34" s="84" t="s">
        <v>91</v>
      </c>
      <c r="B34" s="92">
        <v>70048388</v>
      </c>
      <c r="C34" s="86" t="s">
        <v>53</v>
      </c>
      <c r="D34" s="87"/>
      <c r="E34" s="97">
        <v>405085.94</v>
      </c>
      <c r="F34" s="89">
        <f>F33+E34</f>
        <v>2463578.8899999987</v>
      </c>
    </row>
    <row r="35" spans="1:6" x14ac:dyDescent="0.2">
      <c r="A35" s="84" t="s">
        <v>91</v>
      </c>
      <c r="B35" s="92">
        <v>70045156</v>
      </c>
      <c r="C35" s="86" t="s">
        <v>53</v>
      </c>
      <c r="D35" s="87">
        <v>31075</v>
      </c>
      <c r="E35" s="88"/>
      <c r="F35" s="89">
        <f t="shared" si="0"/>
        <v>2432503.8899999987</v>
      </c>
    </row>
    <row r="36" spans="1:6" x14ac:dyDescent="0.2">
      <c r="A36" s="84" t="s">
        <v>91</v>
      </c>
      <c r="B36" s="92">
        <v>70049557</v>
      </c>
      <c r="C36" s="86" t="s">
        <v>53</v>
      </c>
      <c r="D36" s="87">
        <v>45200</v>
      </c>
      <c r="E36" s="88"/>
      <c r="F36" s="89">
        <f t="shared" si="0"/>
        <v>2387303.8899999987</v>
      </c>
    </row>
    <row r="37" spans="1:6" x14ac:dyDescent="0.2">
      <c r="A37" s="84" t="s">
        <v>91</v>
      </c>
      <c r="B37" s="92" t="s">
        <v>67</v>
      </c>
      <c r="C37" s="86" t="s">
        <v>53</v>
      </c>
      <c r="D37" s="87">
        <v>13828.82</v>
      </c>
      <c r="E37" s="88"/>
      <c r="F37" s="89">
        <f t="shared" si="0"/>
        <v>2373475.0699999989</v>
      </c>
    </row>
    <row r="38" spans="1:6" x14ac:dyDescent="0.2">
      <c r="A38" s="84" t="s">
        <v>91</v>
      </c>
      <c r="B38" s="92">
        <v>9990002</v>
      </c>
      <c r="C38" s="86" t="s">
        <v>68</v>
      </c>
      <c r="D38" s="87">
        <v>1075</v>
      </c>
      <c r="E38" s="88"/>
      <c r="F38" s="89">
        <f>F37-D38</f>
        <v>2372400.0699999989</v>
      </c>
    </row>
    <row r="39" spans="1:6" ht="15.75" thickBot="1" x14ac:dyDescent="0.25">
      <c r="A39" s="132" t="s">
        <v>69</v>
      </c>
      <c r="B39" s="132"/>
      <c r="C39" s="132"/>
      <c r="D39" s="98">
        <f>SUM(D8:D38)</f>
        <v>9234116.8500000015</v>
      </c>
      <c r="E39" s="98">
        <f>SUM(E8:E38)</f>
        <v>10954123.729999999</v>
      </c>
      <c r="F39" s="98">
        <v>2372400.0699999998</v>
      </c>
    </row>
    <row r="40" spans="1:6" ht="15.75" thickTop="1" x14ac:dyDescent="0.2">
      <c r="A40" s="99"/>
      <c r="B40" s="99"/>
      <c r="C40" s="99"/>
      <c r="D40" s="100"/>
      <c r="E40" s="100"/>
      <c r="F40" s="100"/>
    </row>
    <row r="41" spans="1:6" x14ac:dyDescent="0.2">
      <c r="A41" s="99"/>
      <c r="B41" s="99"/>
      <c r="C41" s="99"/>
      <c r="D41" s="100"/>
      <c r="E41" s="100"/>
      <c r="F41" s="100"/>
    </row>
    <row r="42" spans="1:6" x14ac:dyDescent="0.2">
      <c r="A42" s="99"/>
      <c r="B42" s="99"/>
      <c r="C42" s="99"/>
      <c r="D42" s="100"/>
      <c r="E42" s="100"/>
      <c r="F42" s="100"/>
    </row>
    <row r="43" spans="1:6" x14ac:dyDescent="0.2">
      <c r="A43" s="99"/>
      <c r="B43" s="99"/>
      <c r="C43" s="99"/>
      <c r="D43" s="100"/>
      <c r="E43" s="100"/>
      <c r="F43" s="100"/>
    </row>
    <row r="44" spans="1:6" x14ac:dyDescent="0.2">
      <c r="A44" s="99"/>
      <c r="B44" s="99"/>
      <c r="C44" s="99"/>
      <c r="D44" s="100"/>
      <c r="E44" s="100"/>
      <c r="F44" s="100"/>
    </row>
    <row r="45" spans="1:6" x14ac:dyDescent="0.2">
      <c r="A45" s="99"/>
      <c r="B45" s="99"/>
      <c r="C45" s="99"/>
      <c r="D45" s="100"/>
      <c r="E45" s="100"/>
      <c r="F45" s="100"/>
    </row>
    <row r="46" spans="1:6" x14ac:dyDescent="0.2">
      <c r="A46" s="99"/>
      <c r="B46" s="99"/>
      <c r="C46" s="99"/>
      <c r="D46" s="100"/>
      <c r="E46" s="100"/>
      <c r="F46" s="100"/>
    </row>
    <row r="47" spans="1:6" x14ac:dyDescent="0.2">
      <c r="A47" s="101"/>
      <c r="B47" s="102"/>
      <c r="C47" s="103"/>
      <c r="D47" s="104"/>
      <c r="E47" s="104"/>
      <c r="F47" s="104"/>
    </row>
    <row r="48" spans="1:6" x14ac:dyDescent="0.2">
      <c r="A48" s="133" t="s">
        <v>70</v>
      </c>
      <c r="B48" s="133"/>
      <c r="C48" s="133"/>
      <c r="D48" s="134" t="s">
        <v>71</v>
      </c>
      <c r="E48" s="134"/>
      <c r="F48" s="134"/>
    </row>
    <row r="49" spans="1:6" x14ac:dyDescent="0.2">
      <c r="A49" s="135" t="s">
        <v>72</v>
      </c>
      <c r="B49" s="135"/>
      <c r="C49" s="135"/>
      <c r="D49" s="136" t="s">
        <v>73</v>
      </c>
      <c r="E49" s="136"/>
      <c r="F49" s="136"/>
    </row>
    <row r="50" spans="1:6" x14ac:dyDescent="0.2">
      <c r="A50" s="135" t="s">
        <v>74</v>
      </c>
      <c r="B50" s="135"/>
      <c r="C50" s="135"/>
      <c r="D50" s="136" t="s">
        <v>31</v>
      </c>
      <c r="E50" s="136"/>
      <c r="F50" s="136"/>
    </row>
    <row r="51" spans="1:6" x14ac:dyDescent="0.2">
      <c r="A51" s="105"/>
      <c r="B51" s="108"/>
      <c r="C51" s="32"/>
      <c r="D51" s="106"/>
      <c r="E51" s="68"/>
      <c r="F51" s="107"/>
    </row>
    <row r="52" spans="1:6" x14ac:dyDescent="0.2">
      <c r="A52" s="105"/>
      <c r="B52" s="108"/>
      <c r="C52" s="32"/>
      <c r="D52" s="106"/>
      <c r="E52" s="68"/>
      <c r="F52" s="107"/>
    </row>
    <row r="53" spans="1:6" x14ac:dyDescent="0.2">
      <c r="A53" s="105"/>
      <c r="B53" s="108"/>
      <c r="C53" s="32"/>
      <c r="D53" s="106"/>
      <c r="E53" s="68"/>
      <c r="F53" s="107"/>
    </row>
    <row r="54" spans="1:6" x14ac:dyDescent="0.2">
      <c r="A54" s="105"/>
      <c r="B54" s="108"/>
      <c r="C54" s="32"/>
      <c r="D54" s="106"/>
      <c r="E54" s="68"/>
      <c r="F54" s="107"/>
    </row>
    <row r="55" spans="1:6" x14ac:dyDescent="0.2">
      <c r="A55" s="105"/>
      <c r="B55" s="108"/>
      <c r="C55" s="32"/>
      <c r="D55" s="106"/>
      <c r="E55" s="68"/>
      <c r="F55" s="107"/>
    </row>
    <row r="56" spans="1:6" x14ac:dyDescent="0.2">
      <c r="A56" s="105"/>
      <c r="B56" s="108"/>
      <c r="C56" s="32"/>
      <c r="D56" s="106"/>
      <c r="E56" s="68"/>
      <c r="F56" s="107"/>
    </row>
    <row r="57" spans="1:6" x14ac:dyDescent="0.2">
      <c r="A57" s="105"/>
      <c r="B57" s="108"/>
      <c r="C57" s="32"/>
      <c r="D57" s="106"/>
      <c r="E57" s="68"/>
      <c r="F57" s="107"/>
    </row>
    <row r="58" spans="1:6" x14ac:dyDescent="0.2">
      <c r="A58" s="105"/>
      <c r="B58" s="108"/>
      <c r="C58" s="32"/>
      <c r="D58" s="106"/>
      <c r="E58" s="68"/>
      <c r="F58" s="107"/>
    </row>
    <row r="59" spans="1:6" x14ac:dyDescent="0.2">
      <c r="A59" s="105"/>
      <c r="B59" s="108"/>
      <c r="C59" s="32"/>
      <c r="D59" s="106"/>
      <c r="E59" s="68"/>
      <c r="F59" s="107"/>
    </row>
    <row r="60" spans="1:6" x14ac:dyDescent="0.2">
      <c r="A60" s="105"/>
      <c r="B60" s="108"/>
      <c r="C60" s="32"/>
      <c r="D60" s="106"/>
      <c r="E60" s="68"/>
      <c r="F60" s="107"/>
    </row>
    <row r="61" spans="1:6" x14ac:dyDescent="0.2">
      <c r="A61" s="105"/>
      <c r="B61" s="108"/>
      <c r="C61" s="32"/>
      <c r="D61" s="106"/>
      <c r="E61" s="68"/>
      <c r="F61" s="107"/>
    </row>
    <row r="62" spans="1:6" x14ac:dyDescent="0.2">
      <c r="A62" s="105"/>
      <c r="B62" s="108"/>
      <c r="C62" s="32"/>
      <c r="D62" s="106"/>
      <c r="E62" s="68"/>
      <c r="F62" s="107"/>
    </row>
    <row r="63" spans="1:6" x14ac:dyDescent="0.2">
      <c r="A63" s="105"/>
      <c r="B63" s="108"/>
      <c r="C63" s="32"/>
      <c r="D63" s="106"/>
      <c r="E63" s="68"/>
      <c r="F63" s="107"/>
    </row>
    <row r="64" spans="1:6" x14ac:dyDescent="0.2">
      <c r="A64" s="105"/>
      <c r="B64" s="108"/>
      <c r="C64" s="32"/>
      <c r="D64" s="106"/>
      <c r="E64" s="68"/>
      <c r="F64" s="107"/>
    </row>
    <row r="65" spans="1:6" x14ac:dyDescent="0.2">
      <c r="A65" s="105"/>
      <c r="B65" s="108"/>
      <c r="C65" s="32"/>
      <c r="D65" s="106"/>
      <c r="E65" s="68"/>
      <c r="F65" s="107"/>
    </row>
    <row r="66" spans="1:6" x14ac:dyDescent="0.2">
      <c r="A66" s="105"/>
      <c r="B66" s="108"/>
      <c r="C66" s="32"/>
      <c r="D66" s="106"/>
      <c r="E66" s="68"/>
      <c r="F66" s="107"/>
    </row>
    <row r="67" spans="1:6" x14ac:dyDescent="0.2">
      <c r="A67" s="105"/>
      <c r="B67" s="108"/>
      <c r="C67" s="32"/>
      <c r="D67" s="106"/>
      <c r="E67" s="68"/>
      <c r="F67" s="107"/>
    </row>
    <row r="68" spans="1:6" x14ac:dyDescent="0.2">
      <c r="A68" s="105"/>
      <c r="B68" s="108"/>
      <c r="C68" s="32"/>
      <c r="D68" s="106"/>
      <c r="E68" s="68"/>
      <c r="F68" s="107"/>
    </row>
    <row r="69" spans="1:6" x14ac:dyDescent="0.2">
      <c r="A69" s="105"/>
      <c r="B69" s="108"/>
      <c r="C69" s="32"/>
      <c r="D69" s="106"/>
      <c r="E69" s="68"/>
      <c r="F69" s="107"/>
    </row>
    <row r="70" spans="1:6" x14ac:dyDescent="0.2">
      <c r="A70" s="105"/>
      <c r="B70" s="108"/>
      <c r="C70" s="32"/>
      <c r="D70" s="106"/>
      <c r="E70" s="68"/>
      <c r="F70" s="107"/>
    </row>
    <row r="71" spans="1:6" x14ac:dyDescent="0.2">
      <c r="A71" s="105"/>
      <c r="B71" s="108"/>
      <c r="C71" s="32"/>
      <c r="D71" s="106"/>
      <c r="E71" s="68"/>
      <c r="F71" s="107"/>
    </row>
    <row r="72" spans="1:6" x14ac:dyDescent="0.2">
      <c r="A72" s="105"/>
      <c r="B72" s="33"/>
      <c r="C72" s="32"/>
      <c r="D72" s="106"/>
      <c r="E72" s="68"/>
      <c r="F72" s="107"/>
    </row>
    <row r="73" spans="1:6" x14ac:dyDescent="0.2">
      <c r="A73" s="105"/>
      <c r="B73" s="108"/>
      <c r="C73" s="32"/>
      <c r="D73" s="106"/>
      <c r="E73" s="68"/>
      <c r="F73" s="107"/>
    </row>
    <row r="74" spans="1:6" x14ac:dyDescent="0.2">
      <c r="A74" s="140"/>
      <c r="B74" s="140"/>
      <c r="C74" s="140"/>
      <c r="D74" s="21"/>
      <c r="E74" s="21"/>
      <c r="F74" s="21"/>
    </row>
    <row r="75" spans="1:6" x14ac:dyDescent="0.2">
      <c r="A75" s="34"/>
      <c r="B75" s="34"/>
      <c r="C75" s="34"/>
      <c r="D75" s="21"/>
      <c r="E75" s="21"/>
      <c r="F75" s="21"/>
    </row>
    <row r="76" spans="1:6" x14ac:dyDescent="0.2">
      <c r="A76" s="34"/>
      <c r="B76" s="34"/>
      <c r="C76" s="34"/>
      <c r="D76" s="21"/>
      <c r="E76" s="21"/>
      <c r="F76" s="21"/>
    </row>
    <row r="77" spans="1:6" x14ac:dyDescent="0.2">
      <c r="A77" s="34"/>
      <c r="B77" s="34"/>
      <c r="C77" s="34"/>
      <c r="D77" s="21"/>
      <c r="E77" s="21"/>
      <c r="F77" s="21"/>
    </row>
    <row r="78" spans="1:6" x14ac:dyDescent="0.2">
      <c r="A78" s="34"/>
      <c r="B78" s="34"/>
      <c r="C78" s="34"/>
      <c r="D78" s="21"/>
      <c r="E78" s="21"/>
      <c r="F78" s="21"/>
    </row>
    <row r="79" spans="1:6" x14ac:dyDescent="0.2">
      <c r="A79" s="34"/>
      <c r="B79" s="34"/>
      <c r="C79" s="34"/>
      <c r="D79" s="21"/>
      <c r="E79" s="21"/>
      <c r="F79" s="21"/>
    </row>
    <row r="80" spans="1:6" x14ac:dyDescent="0.2">
      <c r="A80" s="34"/>
      <c r="B80" s="34"/>
      <c r="C80" s="34"/>
      <c r="D80" s="21"/>
      <c r="E80" s="21"/>
      <c r="F80" s="21"/>
    </row>
    <row r="81" spans="1:6" x14ac:dyDescent="0.2">
      <c r="A81" s="34"/>
      <c r="B81" s="34"/>
      <c r="C81" s="34"/>
      <c r="D81" s="21"/>
      <c r="E81" s="21"/>
      <c r="F81" s="21"/>
    </row>
    <row r="82" spans="1:6" x14ac:dyDescent="0.2">
      <c r="A82" s="34"/>
      <c r="B82" s="34"/>
      <c r="C82" s="34"/>
      <c r="D82" s="21"/>
      <c r="E82" s="21"/>
      <c r="F82" s="21"/>
    </row>
    <row r="83" spans="1:6" x14ac:dyDescent="0.2">
      <c r="A83" s="34"/>
      <c r="B83" s="34"/>
      <c r="C83" s="34"/>
      <c r="D83" s="21"/>
      <c r="E83" s="21"/>
      <c r="F83" s="21"/>
    </row>
    <row r="84" spans="1:6" x14ac:dyDescent="0.2">
      <c r="A84" s="34"/>
      <c r="B84" s="34"/>
      <c r="C84" s="34"/>
      <c r="D84" s="21"/>
      <c r="E84" s="21"/>
      <c r="F84" s="21"/>
    </row>
    <row r="85" spans="1:6" x14ac:dyDescent="0.2">
      <c r="A85" s="34"/>
      <c r="B85" s="34"/>
      <c r="C85" s="34"/>
      <c r="D85" s="21"/>
      <c r="E85" s="21"/>
      <c r="F85" s="21"/>
    </row>
    <row r="86" spans="1:6" x14ac:dyDescent="0.2">
      <c r="A86" s="66"/>
      <c r="B86" s="67"/>
      <c r="C86" s="33"/>
      <c r="D86" s="68"/>
      <c r="E86" s="68"/>
      <c r="F86" s="68"/>
    </row>
    <row r="87" spans="1:6" x14ac:dyDescent="0.2">
      <c r="A87" s="117"/>
      <c r="B87" s="117"/>
      <c r="C87" s="117"/>
      <c r="D87" s="131"/>
      <c r="E87" s="131"/>
      <c r="F87" s="131"/>
    </row>
    <row r="88" spans="1:6" x14ac:dyDescent="0.2">
      <c r="A88" s="118"/>
      <c r="B88" s="118"/>
      <c r="C88" s="118"/>
      <c r="D88" s="130"/>
      <c r="E88" s="130"/>
      <c r="F88" s="130"/>
    </row>
    <row r="89" spans="1:6" x14ac:dyDescent="0.2">
      <c r="A89" s="118"/>
      <c r="B89" s="118"/>
      <c r="C89" s="118"/>
      <c r="D89" s="130"/>
      <c r="E89" s="130"/>
      <c r="F89" s="130"/>
    </row>
  </sheetData>
  <mergeCells count="16">
    <mergeCell ref="A3:F3"/>
    <mergeCell ref="A5:F5"/>
    <mergeCell ref="A74:C74"/>
    <mergeCell ref="A87:C87"/>
    <mergeCell ref="D87:F87"/>
    <mergeCell ref="A89:C89"/>
    <mergeCell ref="D89:F89"/>
    <mergeCell ref="A39:C39"/>
    <mergeCell ref="A48:C48"/>
    <mergeCell ref="D48:F48"/>
    <mergeCell ref="A49:C49"/>
    <mergeCell ref="D49:F49"/>
    <mergeCell ref="A50:C50"/>
    <mergeCell ref="D50:F50"/>
    <mergeCell ref="A88:C88"/>
    <mergeCell ref="D88:F88"/>
  </mergeCells>
  <pageMargins left="0.7" right="0.7" top="0.75" bottom="0.7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JULIO 2021</vt:lpstr>
      <vt:lpstr>AGOSTO 2021 </vt:lpstr>
      <vt:lpstr>SEPTIMBRE 2021</vt:lpstr>
      <vt:lpstr>OCTUBRE 2021</vt:lpstr>
      <vt:lpstr>INGRESOS Y EGRESOS JULIO 2021</vt:lpstr>
      <vt:lpstr>INGRESOS Y EGRESOS AGOSTO 2021</vt:lpstr>
      <vt:lpstr>INGRESOS Y EGRESOS SEPT.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rperez</dc:creator>
  <cp:lastModifiedBy>rperez</cp:lastModifiedBy>
  <cp:lastPrinted>2021-10-11T13:42:15Z</cp:lastPrinted>
  <dcterms:created xsi:type="dcterms:W3CDTF">2021-10-11T12:17:23Z</dcterms:created>
  <dcterms:modified xsi:type="dcterms:W3CDTF">2021-11-05T14:21:15Z</dcterms:modified>
</cp:coreProperties>
</file>